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ajendra Kapde\Desktop\"/>
    </mc:Choice>
  </mc:AlternateContent>
  <xr:revisionPtr revIDLastSave="0" documentId="13_ncr:1_{FF0D6FBF-147E-451E-B865-0CDB76EB6A10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Overall" sheetId="3" r:id="rId1"/>
    <sheet name="XII_A" sheetId="5" r:id="rId2"/>
    <sheet name="XII_B" sheetId="7" r:id="rId3"/>
    <sheet name="XII_C" sheetId="4" r:id="rId4"/>
    <sheet name="XII" sheetId="6" r:id="rId5"/>
    <sheet name="Sheet2" sheetId="2" r:id="rId6"/>
  </sheets>
  <definedNames>
    <definedName name="_34011" localSheetId="0">Overall!$B$1:$AI$132</definedName>
    <definedName name="_34011" localSheetId="5">Sheet2!$B$1:$AA$328</definedName>
    <definedName name="_34011" localSheetId="4">XII!$B$1:$AI$132</definedName>
    <definedName name="_34011" localSheetId="1">XII_A!$B$1:$AI$50</definedName>
    <definedName name="_34011" localSheetId="2">XII_B!$B$1:$AI$44</definedName>
    <definedName name="_34011" localSheetId="3">XII_C!$B$1:$AI$45</definedName>
    <definedName name="_xlnm._FilterDatabase" localSheetId="0" hidden="1">Overall!$A$11:$AI$132</definedName>
    <definedName name="_xlnm._FilterDatabase" localSheetId="4" hidden="1">XII!$A$11:$AI$132</definedName>
    <definedName name="_xlnm._FilterDatabase" localSheetId="1" hidden="1">XII_A!$A$6:$AI$50</definedName>
    <definedName name="_xlnm._FilterDatabase" localSheetId="2" hidden="1">XII_B!$A$6:$AI$44</definedName>
    <definedName name="_xlnm._FilterDatabase" localSheetId="3" hidden="1">XII_C!$A$6:$AI$45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1" i="4" l="1"/>
  <c r="X60" i="4"/>
  <c r="P61" i="4"/>
  <c r="Q61" i="4"/>
  <c r="R61" i="4"/>
  <c r="S61" i="4"/>
  <c r="T61" i="4"/>
  <c r="U61" i="4"/>
  <c r="V61" i="4"/>
  <c r="W61" i="4"/>
  <c r="O61" i="4"/>
  <c r="P60" i="4"/>
  <c r="Q60" i="4"/>
  <c r="R60" i="4"/>
  <c r="S60" i="4"/>
  <c r="T60" i="4"/>
  <c r="U60" i="4"/>
  <c r="V60" i="4"/>
  <c r="W60" i="4"/>
  <c r="O60" i="4"/>
  <c r="X53" i="4"/>
  <c r="X54" i="4"/>
  <c r="X55" i="4"/>
  <c r="X56" i="4"/>
  <c r="X57" i="4"/>
  <c r="X58" i="4"/>
  <c r="X59" i="4"/>
  <c r="X52" i="4"/>
  <c r="G60" i="4"/>
  <c r="F53" i="4"/>
  <c r="F56" i="4"/>
  <c r="F57" i="4"/>
  <c r="F58" i="4"/>
  <c r="F59" i="4"/>
  <c r="N53" i="4"/>
  <c r="N54" i="4"/>
  <c r="F54" i="4" s="1"/>
  <c r="N55" i="4"/>
  <c r="F55" i="4" s="1"/>
  <c r="N56" i="4"/>
  <c r="N57" i="4"/>
  <c r="N58" i="4"/>
  <c r="N59" i="4"/>
  <c r="N60" i="4"/>
  <c r="F52" i="4"/>
  <c r="N52" i="4"/>
  <c r="X59" i="7" l="1"/>
  <c r="W59" i="7"/>
  <c r="V59" i="7"/>
  <c r="U59" i="7"/>
  <c r="T59" i="7"/>
  <c r="S59" i="7"/>
  <c r="R59" i="7"/>
  <c r="Q59" i="7"/>
  <c r="P59" i="7"/>
  <c r="O59" i="7"/>
  <c r="W58" i="7"/>
  <c r="V58" i="7"/>
  <c r="U58" i="7"/>
  <c r="T58" i="7"/>
  <c r="S58" i="7"/>
  <c r="R58" i="7"/>
  <c r="Q58" i="7"/>
  <c r="P58" i="7"/>
  <c r="O58" i="7"/>
  <c r="W57" i="7"/>
  <c r="V57" i="7"/>
  <c r="U57" i="7"/>
  <c r="T57" i="7"/>
  <c r="S57" i="7"/>
  <c r="R57" i="7"/>
  <c r="Q57" i="7"/>
  <c r="P57" i="7"/>
  <c r="O57" i="7"/>
  <c r="U56" i="7"/>
  <c r="T56" i="7"/>
  <c r="S56" i="7"/>
  <c r="R56" i="7"/>
  <c r="Q56" i="7"/>
  <c r="P56" i="7"/>
  <c r="O56" i="7"/>
  <c r="W55" i="7"/>
  <c r="W53" i="7"/>
  <c r="W52" i="7"/>
  <c r="W51" i="7"/>
  <c r="V51" i="7"/>
  <c r="U51" i="7"/>
  <c r="T51" i="7"/>
  <c r="R51" i="7"/>
  <c r="Q51" i="7"/>
  <c r="P51" i="7"/>
  <c r="O51" i="7"/>
  <c r="G59" i="7" l="1"/>
  <c r="W54" i="7"/>
  <c r="V54" i="7"/>
  <c r="U54" i="7"/>
  <c r="T54" i="7"/>
  <c r="S54" i="7"/>
  <c r="R54" i="7"/>
  <c r="Q54" i="7"/>
  <c r="P54" i="7"/>
  <c r="O54" i="7"/>
  <c r="N59" i="7"/>
  <c r="I59" i="7"/>
  <c r="J59" i="7"/>
  <c r="K59" i="7"/>
  <c r="L59" i="7"/>
  <c r="M59" i="7"/>
  <c r="I58" i="7"/>
  <c r="J58" i="7"/>
  <c r="K58" i="7"/>
  <c r="L58" i="7"/>
  <c r="I57" i="7"/>
  <c r="J57" i="7"/>
  <c r="K57" i="7"/>
  <c r="L57" i="7"/>
  <c r="M57" i="7"/>
  <c r="I56" i="7"/>
  <c r="J56" i="7"/>
  <c r="K56" i="7"/>
  <c r="L56" i="7"/>
  <c r="L55" i="7"/>
  <c r="K55" i="7"/>
  <c r="J55" i="7"/>
  <c r="I55" i="7"/>
  <c r="I54" i="7"/>
  <c r="J54" i="7"/>
  <c r="K54" i="7"/>
  <c r="L54" i="7"/>
  <c r="I53" i="7"/>
  <c r="J53" i="7"/>
  <c r="K53" i="7"/>
  <c r="L53" i="7"/>
  <c r="I52" i="7"/>
  <c r="J52" i="7"/>
  <c r="K52" i="7"/>
  <c r="L52" i="7"/>
  <c r="M58" i="7"/>
  <c r="M56" i="7"/>
  <c r="M55" i="7"/>
  <c r="M54" i="7"/>
  <c r="M53" i="7"/>
  <c r="M52" i="7"/>
  <c r="M51" i="7"/>
  <c r="L51" i="7"/>
  <c r="K51" i="7"/>
  <c r="J51" i="7"/>
  <c r="I51" i="7"/>
  <c r="M57" i="5"/>
  <c r="G60" i="7" l="1"/>
  <c r="X58" i="7"/>
  <c r="N58" i="7"/>
  <c r="G58" i="7"/>
  <c r="X57" i="7"/>
  <c r="N57" i="7"/>
  <c r="G57" i="7"/>
  <c r="W56" i="7"/>
  <c r="V56" i="7"/>
  <c r="X56" i="7" s="1"/>
  <c r="N56" i="7"/>
  <c r="G56" i="7"/>
  <c r="V55" i="7"/>
  <c r="U55" i="7"/>
  <c r="T55" i="7"/>
  <c r="S55" i="7"/>
  <c r="R55" i="7"/>
  <c r="Q55" i="7"/>
  <c r="P55" i="7"/>
  <c r="O55" i="7"/>
  <c r="G55" i="7"/>
  <c r="X54" i="7"/>
  <c r="N54" i="7"/>
  <c r="G54" i="7"/>
  <c r="V53" i="7"/>
  <c r="U53" i="7"/>
  <c r="T53" i="7"/>
  <c r="S53" i="7"/>
  <c r="R53" i="7"/>
  <c r="Q53" i="7"/>
  <c r="P53" i="7"/>
  <c r="O53" i="7"/>
  <c r="G53" i="7"/>
  <c r="V52" i="7"/>
  <c r="U52" i="7"/>
  <c r="T52" i="7"/>
  <c r="S52" i="7"/>
  <c r="R52" i="7"/>
  <c r="Q52" i="7"/>
  <c r="P52" i="7"/>
  <c r="O52" i="7"/>
  <c r="G52" i="7"/>
  <c r="S51" i="7"/>
  <c r="N51" i="7"/>
  <c r="G51" i="7"/>
  <c r="I62" i="5"/>
  <c r="P65" i="5"/>
  <c r="Q65" i="5"/>
  <c r="R65" i="5"/>
  <c r="S65" i="5"/>
  <c r="T65" i="5"/>
  <c r="U65" i="5"/>
  <c r="V65" i="5"/>
  <c r="W65" i="5"/>
  <c r="O65" i="5"/>
  <c r="K65" i="5"/>
  <c r="W62" i="5"/>
  <c r="V62" i="5"/>
  <c r="U62" i="5"/>
  <c r="T62" i="5"/>
  <c r="S62" i="5"/>
  <c r="R62" i="5"/>
  <c r="Q62" i="5"/>
  <c r="P62" i="5"/>
  <c r="O62" i="5"/>
  <c r="W61" i="5"/>
  <c r="V61" i="5"/>
  <c r="U61" i="5"/>
  <c r="T61" i="5"/>
  <c r="S61" i="5"/>
  <c r="R61" i="5"/>
  <c r="Q61" i="5"/>
  <c r="P61" i="5"/>
  <c r="O61" i="5"/>
  <c r="V60" i="5"/>
  <c r="U60" i="5"/>
  <c r="T60" i="5"/>
  <c r="S60" i="5"/>
  <c r="R60" i="5"/>
  <c r="Q60" i="5"/>
  <c r="P60" i="5"/>
  <c r="O60" i="5"/>
  <c r="W59" i="5"/>
  <c r="V59" i="5"/>
  <c r="U59" i="5"/>
  <c r="T59" i="5"/>
  <c r="S59" i="5"/>
  <c r="R59" i="5"/>
  <c r="Q59" i="5"/>
  <c r="P59" i="5"/>
  <c r="O59" i="5"/>
  <c r="W58" i="5"/>
  <c r="V58" i="5"/>
  <c r="U58" i="5"/>
  <c r="T58" i="5"/>
  <c r="S58" i="5"/>
  <c r="R58" i="5"/>
  <c r="Q58" i="5"/>
  <c r="P58" i="5"/>
  <c r="O58" i="5"/>
  <c r="W57" i="5"/>
  <c r="V57" i="5"/>
  <c r="U57" i="5"/>
  <c r="T57" i="5"/>
  <c r="S57" i="5"/>
  <c r="R57" i="5"/>
  <c r="Q57" i="5"/>
  <c r="P57" i="5"/>
  <c r="O57" i="5"/>
  <c r="I64" i="5"/>
  <c r="J64" i="5"/>
  <c r="K64" i="5"/>
  <c r="L64" i="5"/>
  <c r="M64" i="5"/>
  <c r="N63" i="5"/>
  <c r="J62" i="5"/>
  <c r="K62" i="5"/>
  <c r="L62" i="5"/>
  <c r="M62" i="5"/>
  <c r="I61" i="5"/>
  <c r="J61" i="5"/>
  <c r="K61" i="5"/>
  <c r="L61" i="5"/>
  <c r="M61" i="5"/>
  <c r="I60" i="5"/>
  <c r="J60" i="5"/>
  <c r="K60" i="5"/>
  <c r="L60" i="5"/>
  <c r="M60" i="5"/>
  <c r="I59" i="5"/>
  <c r="J59" i="5"/>
  <c r="K59" i="5"/>
  <c r="L59" i="5"/>
  <c r="M59" i="5"/>
  <c r="J58" i="5"/>
  <c r="I58" i="5"/>
  <c r="K58" i="5"/>
  <c r="M58" i="5"/>
  <c r="L58" i="5"/>
  <c r="L57" i="5"/>
  <c r="K57" i="5"/>
  <c r="I57" i="5"/>
  <c r="J57" i="5"/>
  <c r="X64" i="5"/>
  <c r="G64" i="5"/>
  <c r="G65" i="5"/>
  <c r="G63" i="5"/>
  <c r="G62" i="5"/>
  <c r="G61" i="5"/>
  <c r="W60" i="5"/>
  <c r="G60" i="5"/>
  <c r="G59" i="5"/>
  <c r="G58" i="5"/>
  <c r="G57" i="5"/>
  <c r="AE132" i="6"/>
  <c r="AF132" i="6" s="1"/>
  <c r="AE131" i="6"/>
  <c r="AF131" i="6" s="1"/>
  <c r="AE130" i="6"/>
  <c r="AF130" i="6" s="1"/>
  <c r="AE129" i="6"/>
  <c r="AF129" i="6" s="1"/>
  <c r="AE128" i="6"/>
  <c r="AF128" i="6" s="1"/>
  <c r="AE127" i="6"/>
  <c r="AF127" i="6" s="1"/>
  <c r="AF126" i="6"/>
  <c r="AE126" i="6"/>
  <c r="AE125" i="6"/>
  <c r="AF125" i="6" s="1"/>
  <c r="AE124" i="6"/>
  <c r="AF124" i="6" s="1"/>
  <c r="AE123" i="6"/>
  <c r="AF123" i="6" s="1"/>
  <c r="AE122" i="6"/>
  <c r="AF122" i="6" s="1"/>
  <c r="AE121" i="6"/>
  <c r="AF121" i="6" s="1"/>
  <c r="AE120" i="6"/>
  <c r="AF120" i="6" s="1"/>
  <c r="AE119" i="6"/>
  <c r="AF119" i="6" s="1"/>
  <c r="AF118" i="6"/>
  <c r="AE118" i="6"/>
  <c r="AE117" i="6"/>
  <c r="AF117" i="6" s="1"/>
  <c r="AE116" i="6"/>
  <c r="AF116" i="6" s="1"/>
  <c r="AE115" i="6"/>
  <c r="AF115" i="6" s="1"/>
  <c r="AE114" i="6"/>
  <c r="AF114" i="6" s="1"/>
  <c r="AE113" i="6"/>
  <c r="AF113" i="6" s="1"/>
  <c r="AE112" i="6"/>
  <c r="AF112" i="6" s="1"/>
  <c r="AE111" i="6"/>
  <c r="AF111" i="6" s="1"/>
  <c r="AF110" i="6"/>
  <c r="AE110" i="6"/>
  <c r="AE109" i="6"/>
  <c r="AF109" i="6" s="1"/>
  <c r="AE108" i="6"/>
  <c r="AF108" i="6" s="1"/>
  <c r="AE107" i="6"/>
  <c r="AF107" i="6" s="1"/>
  <c r="AE106" i="6"/>
  <c r="AF106" i="6" s="1"/>
  <c r="AE105" i="6"/>
  <c r="AF105" i="6" s="1"/>
  <c r="AE104" i="6"/>
  <c r="AF104" i="6" s="1"/>
  <c r="AE103" i="6"/>
  <c r="AF103" i="6" s="1"/>
  <c r="AF102" i="6"/>
  <c r="AE102" i="6"/>
  <c r="AE101" i="6"/>
  <c r="AF101" i="6" s="1"/>
  <c r="AE100" i="6"/>
  <c r="AF100" i="6" s="1"/>
  <c r="AE99" i="6"/>
  <c r="AF99" i="6" s="1"/>
  <c r="AE98" i="6"/>
  <c r="AF98" i="6" s="1"/>
  <c r="AE97" i="6"/>
  <c r="AF97" i="6" s="1"/>
  <c r="AE96" i="6"/>
  <c r="AF96" i="6" s="1"/>
  <c r="AE95" i="6"/>
  <c r="AF95" i="6" s="1"/>
  <c r="AF94" i="6"/>
  <c r="AE94" i="6"/>
  <c r="AE93" i="6"/>
  <c r="AF93" i="6" s="1"/>
  <c r="AE92" i="6"/>
  <c r="AF92" i="6" s="1"/>
  <c r="AE91" i="6"/>
  <c r="AF91" i="6" s="1"/>
  <c r="AE90" i="6"/>
  <c r="AF90" i="6" s="1"/>
  <c r="AE89" i="6"/>
  <c r="AF89" i="6" s="1"/>
  <c r="AF88" i="6"/>
  <c r="AE88" i="6"/>
  <c r="AE87" i="6"/>
  <c r="AF87" i="6" s="1"/>
  <c r="AF86" i="6"/>
  <c r="AE86" i="6"/>
  <c r="AE85" i="6"/>
  <c r="AF85" i="6" s="1"/>
  <c r="AE84" i="6"/>
  <c r="AF84" i="6" s="1"/>
  <c r="AE83" i="6"/>
  <c r="AF83" i="6" s="1"/>
  <c r="AE82" i="6"/>
  <c r="AF82" i="6" s="1"/>
  <c r="AE81" i="6"/>
  <c r="AF81" i="6" s="1"/>
  <c r="AF80" i="6"/>
  <c r="AE80" i="6"/>
  <c r="AE79" i="6"/>
  <c r="AF79" i="6" s="1"/>
  <c r="AF78" i="6"/>
  <c r="AE78" i="6"/>
  <c r="AE77" i="6"/>
  <c r="AF77" i="6" s="1"/>
  <c r="AE76" i="6"/>
  <c r="AF76" i="6" s="1"/>
  <c r="AE75" i="6"/>
  <c r="AF75" i="6" s="1"/>
  <c r="AE74" i="6"/>
  <c r="AF74" i="6" s="1"/>
  <c r="AE73" i="6"/>
  <c r="AF73" i="6" s="1"/>
  <c r="AE72" i="6"/>
  <c r="AF72" i="6" s="1"/>
  <c r="AE71" i="6"/>
  <c r="AF71" i="6" s="1"/>
  <c r="AE70" i="6"/>
  <c r="AF70" i="6" s="1"/>
  <c r="AE69" i="6"/>
  <c r="AF69" i="6" s="1"/>
  <c r="AE68" i="6"/>
  <c r="AF68" i="6" s="1"/>
  <c r="AE67" i="6"/>
  <c r="AF67" i="6" s="1"/>
  <c r="AE66" i="6"/>
  <c r="AF66" i="6" s="1"/>
  <c r="AE65" i="6"/>
  <c r="AF65" i="6" s="1"/>
  <c r="AE64" i="6"/>
  <c r="AF64" i="6" s="1"/>
  <c r="AE63" i="6"/>
  <c r="AF63" i="6" s="1"/>
  <c r="AF62" i="6"/>
  <c r="AE62" i="6"/>
  <c r="AE61" i="6"/>
  <c r="AF61" i="6" s="1"/>
  <c r="AE60" i="6"/>
  <c r="AF60" i="6" s="1"/>
  <c r="AE59" i="6"/>
  <c r="AF59" i="6" s="1"/>
  <c r="AE58" i="6"/>
  <c r="AF58" i="6" s="1"/>
  <c r="AE57" i="6"/>
  <c r="AF57" i="6" s="1"/>
  <c r="AE56" i="6"/>
  <c r="AF56" i="6" s="1"/>
  <c r="AE55" i="6"/>
  <c r="AF55" i="6" s="1"/>
  <c r="AE54" i="6"/>
  <c r="AF54" i="6" s="1"/>
  <c r="AE53" i="6"/>
  <c r="AF53" i="6" s="1"/>
  <c r="AE52" i="6"/>
  <c r="AF52" i="6" s="1"/>
  <c r="AE51" i="6"/>
  <c r="AF51" i="6" s="1"/>
  <c r="AE50" i="6"/>
  <c r="AF50" i="6" s="1"/>
  <c r="AE49" i="6"/>
  <c r="AF49" i="6" s="1"/>
  <c r="AE48" i="6"/>
  <c r="AF48" i="6" s="1"/>
  <c r="AE47" i="6"/>
  <c r="AF47" i="6" s="1"/>
  <c r="AF46" i="6"/>
  <c r="AE46" i="6"/>
  <c r="AE45" i="6"/>
  <c r="AF45" i="6" s="1"/>
  <c r="AE44" i="6"/>
  <c r="AF44" i="6" s="1"/>
  <c r="AE43" i="6"/>
  <c r="AF43" i="6" s="1"/>
  <c r="AE42" i="6"/>
  <c r="AF42" i="6" s="1"/>
  <c r="AE41" i="6"/>
  <c r="AF41" i="6" s="1"/>
  <c r="AE40" i="6"/>
  <c r="AF40" i="6" s="1"/>
  <c r="AE39" i="6"/>
  <c r="AF39" i="6" s="1"/>
  <c r="AE38" i="6"/>
  <c r="AF38" i="6" s="1"/>
  <c r="AE37" i="6"/>
  <c r="AF37" i="6" s="1"/>
  <c r="AE36" i="6"/>
  <c r="AF36" i="6" s="1"/>
  <c r="AE35" i="6"/>
  <c r="AF35" i="6" s="1"/>
  <c r="AE34" i="6"/>
  <c r="AF34" i="6" s="1"/>
  <c r="AE33" i="6"/>
  <c r="AF33" i="6" s="1"/>
  <c r="AE32" i="6"/>
  <c r="AF32" i="6" s="1"/>
  <c r="AE31" i="6"/>
  <c r="AF31" i="6" s="1"/>
  <c r="AE30" i="6"/>
  <c r="AF30" i="6" s="1"/>
  <c r="AE29" i="6"/>
  <c r="AF29" i="6" s="1"/>
  <c r="AE28" i="6"/>
  <c r="AF28" i="6" s="1"/>
  <c r="AE27" i="6"/>
  <c r="AF27" i="6" s="1"/>
  <c r="AE26" i="6"/>
  <c r="AF26" i="6" s="1"/>
  <c r="AE25" i="6"/>
  <c r="AF25" i="6" s="1"/>
  <c r="AE24" i="6"/>
  <c r="AF24" i="6" s="1"/>
  <c r="AE23" i="6"/>
  <c r="AF23" i="6" s="1"/>
  <c r="AE22" i="6"/>
  <c r="AF22" i="6" s="1"/>
  <c r="AE21" i="6"/>
  <c r="AF21" i="6" s="1"/>
  <c r="AE20" i="6"/>
  <c r="AF20" i="6" s="1"/>
  <c r="AE19" i="6"/>
  <c r="AF19" i="6" s="1"/>
  <c r="AE18" i="6"/>
  <c r="AF18" i="6" s="1"/>
  <c r="AE17" i="6"/>
  <c r="AF17" i="6" s="1"/>
  <c r="AE16" i="6"/>
  <c r="AF16" i="6" s="1"/>
  <c r="AE15" i="6"/>
  <c r="AF15" i="6" s="1"/>
  <c r="AF14" i="6"/>
  <c r="AE14" i="6"/>
  <c r="AE13" i="6"/>
  <c r="AF13" i="6" s="1"/>
  <c r="AE45" i="4"/>
  <c r="AF45" i="4" s="1"/>
  <c r="AE44" i="4"/>
  <c r="AF44" i="4" s="1"/>
  <c r="AE43" i="4"/>
  <c r="AF43" i="4" s="1"/>
  <c r="AE42" i="4"/>
  <c r="AF42" i="4" s="1"/>
  <c r="AE41" i="4"/>
  <c r="AF41" i="4" s="1"/>
  <c r="AE40" i="4"/>
  <c r="AF40" i="4" s="1"/>
  <c r="AE39" i="4"/>
  <c r="AF39" i="4" s="1"/>
  <c r="AE38" i="4"/>
  <c r="AF38" i="4" s="1"/>
  <c r="AE37" i="4"/>
  <c r="AF37" i="4" s="1"/>
  <c r="AE36" i="4"/>
  <c r="AF36" i="4" s="1"/>
  <c r="AE35" i="4"/>
  <c r="AF35" i="4" s="1"/>
  <c r="AE34" i="4"/>
  <c r="AF34" i="4" s="1"/>
  <c r="AE33" i="4"/>
  <c r="AF33" i="4" s="1"/>
  <c r="AE32" i="4"/>
  <c r="AF32" i="4" s="1"/>
  <c r="AE31" i="4"/>
  <c r="AF31" i="4" s="1"/>
  <c r="AE30" i="4"/>
  <c r="AF30" i="4" s="1"/>
  <c r="AE29" i="4"/>
  <c r="AF29" i="4" s="1"/>
  <c r="AE28" i="4"/>
  <c r="AF28" i="4" s="1"/>
  <c r="AE27" i="4"/>
  <c r="AF27" i="4" s="1"/>
  <c r="AE26" i="4"/>
  <c r="AF26" i="4" s="1"/>
  <c r="AE25" i="4"/>
  <c r="AF25" i="4" s="1"/>
  <c r="AE24" i="4"/>
  <c r="AF24" i="4" s="1"/>
  <c r="AE23" i="4"/>
  <c r="AF23" i="4" s="1"/>
  <c r="AE22" i="4"/>
  <c r="AF22" i="4" s="1"/>
  <c r="AE21" i="4"/>
  <c r="AF21" i="4" s="1"/>
  <c r="AE20" i="4"/>
  <c r="AF20" i="4" s="1"/>
  <c r="AE19" i="4"/>
  <c r="AF19" i="4" s="1"/>
  <c r="AE18" i="4"/>
  <c r="AF18" i="4" s="1"/>
  <c r="AE17" i="4"/>
  <c r="AF17" i="4" s="1"/>
  <c r="AE16" i="4"/>
  <c r="AF16" i="4" s="1"/>
  <c r="AE15" i="4"/>
  <c r="AF15" i="4" s="1"/>
  <c r="AE14" i="4"/>
  <c r="AF14" i="4" s="1"/>
  <c r="AE13" i="4"/>
  <c r="AF13" i="4" s="1"/>
  <c r="AE12" i="4"/>
  <c r="AF12" i="4" s="1"/>
  <c r="AE11" i="4"/>
  <c r="AF11" i="4" s="1"/>
  <c r="AE10" i="4"/>
  <c r="AF10" i="4" s="1"/>
  <c r="AE9" i="4"/>
  <c r="AF9" i="4" s="1"/>
  <c r="AE8" i="4"/>
  <c r="AF8" i="4" s="1"/>
  <c r="AE44" i="7"/>
  <c r="AF44" i="7" s="1"/>
  <c r="AE43" i="7"/>
  <c r="AF43" i="7" s="1"/>
  <c r="AE42" i="7"/>
  <c r="AF42" i="7" s="1"/>
  <c r="AE41" i="7"/>
  <c r="AF41" i="7" s="1"/>
  <c r="AE40" i="7"/>
  <c r="AF40" i="7" s="1"/>
  <c r="AE39" i="7"/>
  <c r="AF39" i="7" s="1"/>
  <c r="AE38" i="7"/>
  <c r="AF38" i="7" s="1"/>
  <c r="AE37" i="7"/>
  <c r="AF37" i="7" s="1"/>
  <c r="AE36" i="7"/>
  <c r="AF36" i="7" s="1"/>
  <c r="AE35" i="7"/>
  <c r="AF35" i="7" s="1"/>
  <c r="AE34" i="7"/>
  <c r="AF34" i="7" s="1"/>
  <c r="AE33" i="7"/>
  <c r="AF33" i="7" s="1"/>
  <c r="AE32" i="7"/>
  <c r="AF32" i="7" s="1"/>
  <c r="AE31" i="7"/>
  <c r="AF31" i="7" s="1"/>
  <c r="AE30" i="7"/>
  <c r="AF30" i="7" s="1"/>
  <c r="AE29" i="7"/>
  <c r="AF29" i="7" s="1"/>
  <c r="AE28" i="7"/>
  <c r="AF28" i="7" s="1"/>
  <c r="AE27" i="7"/>
  <c r="AF27" i="7" s="1"/>
  <c r="AE26" i="7"/>
  <c r="AF26" i="7" s="1"/>
  <c r="AE25" i="7"/>
  <c r="AF25" i="7" s="1"/>
  <c r="AE24" i="7"/>
  <c r="AF24" i="7" s="1"/>
  <c r="AE23" i="7"/>
  <c r="AF23" i="7" s="1"/>
  <c r="AE22" i="7"/>
  <c r="AF22" i="7" s="1"/>
  <c r="AE21" i="7"/>
  <c r="AF21" i="7" s="1"/>
  <c r="AE20" i="7"/>
  <c r="AF20" i="7" s="1"/>
  <c r="AE19" i="7"/>
  <c r="AF19" i="7" s="1"/>
  <c r="AE18" i="7"/>
  <c r="AF18" i="7" s="1"/>
  <c r="AE17" i="7"/>
  <c r="AF17" i="7" s="1"/>
  <c r="AE16" i="7"/>
  <c r="AF16" i="7" s="1"/>
  <c r="AE15" i="7"/>
  <c r="AF15" i="7" s="1"/>
  <c r="AE14" i="7"/>
  <c r="AF14" i="7" s="1"/>
  <c r="AE13" i="7"/>
  <c r="AF13" i="7" s="1"/>
  <c r="AE12" i="7"/>
  <c r="AF12" i="7" s="1"/>
  <c r="AE11" i="7"/>
  <c r="AF11" i="7" s="1"/>
  <c r="AE10" i="7"/>
  <c r="AF10" i="7" s="1"/>
  <c r="AE9" i="7"/>
  <c r="AF9" i="7" s="1"/>
  <c r="AE8" i="7"/>
  <c r="AF8" i="7" s="1"/>
  <c r="AE7" i="7"/>
  <c r="AF7" i="7" s="1"/>
  <c r="J60" i="7" s="1"/>
  <c r="AE7" i="4"/>
  <c r="AF7" i="4" s="1"/>
  <c r="AE50" i="5"/>
  <c r="AF50" i="5" s="1"/>
  <c r="AE49" i="5"/>
  <c r="AF49" i="5" s="1"/>
  <c r="AE48" i="5"/>
  <c r="AF48" i="5" s="1"/>
  <c r="AE47" i="5"/>
  <c r="AF47" i="5" s="1"/>
  <c r="AE46" i="5"/>
  <c r="AF46" i="5" s="1"/>
  <c r="AE45" i="5"/>
  <c r="AF45" i="5" s="1"/>
  <c r="AE44" i="5"/>
  <c r="AF44" i="5" s="1"/>
  <c r="AE43" i="5"/>
  <c r="AF43" i="5" s="1"/>
  <c r="AE42" i="5"/>
  <c r="AF42" i="5" s="1"/>
  <c r="AE41" i="5"/>
  <c r="AF41" i="5" s="1"/>
  <c r="AE40" i="5"/>
  <c r="AF40" i="5" s="1"/>
  <c r="AE39" i="5"/>
  <c r="AF39" i="5" s="1"/>
  <c r="AE38" i="5"/>
  <c r="AF38" i="5" s="1"/>
  <c r="AE37" i="5"/>
  <c r="AF37" i="5" s="1"/>
  <c r="AE36" i="5"/>
  <c r="AF36" i="5" s="1"/>
  <c r="AE35" i="5"/>
  <c r="AF35" i="5" s="1"/>
  <c r="AE34" i="5"/>
  <c r="AF34" i="5" s="1"/>
  <c r="AE33" i="5"/>
  <c r="AF33" i="5" s="1"/>
  <c r="AE32" i="5"/>
  <c r="AF32" i="5" s="1"/>
  <c r="AE31" i="5"/>
  <c r="AF31" i="5" s="1"/>
  <c r="AE30" i="5"/>
  <c r="AF30" i="5" s="1"/>
  <c r="AE29" i="5"/>
  <c r="AF29" i="5" s="1"/>
  <c r="AE28" i="5"/>
  <c r="AF28" i="5" s="1"/>
  <c r="AE27" i="5"/>
  <c r="AF27" i="5" s="1"/>
  <c r="AE26" i="5"/>
  <c r="AF26" i="5" s="1"/>
  <c r="AE25" i="5"/>
  <c r="AF25" i="5" s="1"/>
  <c r="AE24" i="5"/>
  <c r="AF24" i="5" s="1"/>
  <c r="AE23" i="5"/>
  <c r="AF23" i="5" s="1"/>
  <c r="AE22" i="5"/>
  <c r="AF22" i="5" s="1"/>
  <c r="AE21" i="5"/>
  <c r="AF21" i="5" s="1"/>
  <c r="AE20" i="5"/>
  <c r="AF20" i="5" s="1"/>
  <c r="AE19" i="5"/>
  <c r="AF19" i="5" s="1"/>
  <c r="AE18" i="5"/>
  <c r="AF18" i="5" s="1"/>
  <c r="AE17" i="5"/>
  <c r="AF17" i="5" s="1"/>
  <c r="AE16" i="5"/>
  <c r="AF16" i="5" s="1"/>
  <c r="AE15" i="5"/>
  <c r="AF15" i="5" s="1"/>
  <c r="AE14" i="5"/>
  <c r="AF14" i="5" s="1"/>
  <c r="AE13" i="5"/>
  <c r="AF13" i="5" s="1"/>
  <c r="AE12" i="5"/>
  <c r="AF12" i="5" s="1"/>
  <c r="AE11" i="5"/>
  <c r="AF11" i="5" s="1"/>
  <c r="AE10" i="5"/>
  <c r="AF10" i="5" s="1"/>
  <c r="AE9" i="5"/>
  <c r="AF9" i="5" s="1"/>
  <c r="AE8" i="5"/>
  <c r="AF8" i="5" s="1"/>
  <c r="O60" i="7" l="1"/>
  <c r="S60" i="7"/>
  <c r="P60" i="7"/>
  <c r="T60" i="7"/>
  <c r="Q60" i="7"/>
  <c r="U60" i="7"/>
  <c r="X52" i="7"/>
  <c r="R60" i="7"/>
  <c r="V60" i="7"/>
  <c r="K60" i="7"/>
  <c r="X55" i="7"/>
  <c r="L60" i="7"/>
  <c r="W60" i="7"/>
  <c r="N53" i="7"/>
  <c r="X53" i="7"/>
  <c r="N55" i="7"/>
  <c r="I60" i="7"/>
  <c r="M60" i="7"/>
  <c r="N52" i="7"/>
  <c r="X51" i="7"/>
  <c r="N62" i="5"/>
  <c r="N59" i="5"/>
  <c r="N64" i="5"/>
  <c r="N60" i="5"/>
  <c r="N61" i="5"/>
  <c r="N58" i="5"/>
  <c r="N57" i="5"/>
  <c r="X60" i="5"/>
  <c r="X58" i="5"/>
  <c r="X59" i="5"/>
  <c r="X63" i="5"/>
  <c r="X61" i="5"/>
  <c r="X62" i="5"/>
  <c r="X57" i="5"/>
  <c r="AE132" i="3"/>
  <c r="AF132" i="3" s="1"/>
  <c r="AE131" i="3"/>
  <c r="AF131" i="3" s="1"/>
  <c r="AE130" i="3"/>
  <c r="AF130" i="3" s="1"/>
  <c r="AE129" i="3"/>
  <c r="AF129" i="3" s="1"/>
  <c r="AE128" i="3"/>
  <c r="AF128" i="3" s="1"/>
  <c r="AE127" i="3"/>
  <c r="AF127" i="3" s="1"/>
  <c r="AE126" i="3"/>
  <c r="AF126" i="3" s="1"/>
  <c r="AE125" i="3"/>
  <c r="AF125" i="3" s="1"/>
  <c r="AE124" i="3"/>
  <c r="AF124" i="3" s="1"/>
  <c r="AE123" i="3"/>
  <c r="AF123" i="3" s="1"/>
  <c r="AE122" i="3"/>
  <c r="AF122" i="3" s="1"/>
  <c r="AE121" i="3"/>
  <c r="AF121" i="3" s="1"/>
  <c r="AE120" i="3"/>
  <c r="AF120" i="3" s="1"/>
  <c r="AE119" i="3"/>
  <c r="AF119" i="3" s="1"/>
  <c r="AE118" i="3"/>
  <c r="AF118" i="3" s="1"/>
  <c r="AE117" i="3"/>
  <c r="AF117" i="3" s="1"/>
  <c r="AE116" i="3"/>
  <c r="AF116" i="3" s="1"/>
  <c r="AE115" i="3"/>
  <c r="AF115" i="3" s="1"/>
  <c r="AE114" i="3"/>
  <c r="AF114" i="3" s="1"/>
  <c r="AE113" i="3"/>
  <c r="AF113" i="3" s="1"/>
  <c r="AE112" i="3"/>
  <c r="AF112" i="3" s="1"/>
  <c r="AE111" i="3"/>
  <c r="AF111" i="3" s="1"/>
  <c r="AE110" i="3"/>
  <c r="AF110" i="3" s="1"/>
  <c r="AE109" i="3"/>
  <c r="AF109" i="3" s="1"/>
  <c r="AE108" i="3"/>
  <c r="AF108" i="3" s="1"/>
  <c r="AE107" i="3"/>
  <c r="AF107" i="3" s="1"/>
  <c r="AE106" i="3"/>
  <c r="AF106" i="3" s="1"/>
  <c r="AE105" i="3"/>
  <c r="AF105" i="3" s="1"/>
  <c r="AE104" i="3"/>
  <c r="AF104" i="3" s="1"/>
  <c r="AE103" i="3"/>
  <c r="AF103" i="3" s="1"/>
  <c r="AE102" i="3"/>
  <c r="AF102" i="3" s="1"/>
  <c r="AE101" i="3"/>
  <c r="AF101" i="3" s="1"/>
  <c r="AE100" i="3"/>
  <c r="AF100" i="3" s="1"/>
  <c r="AE99" i="3"/>
  <c r="AF99" i="3" s="1"/>
  <c r="AE98" i="3"/>
  <c r="AF98" i="3" s="1"/>
  <c r="AE97" i="3"/>
  <c r="AF97" i="3" s="1"/>
  <c r="AE96" i="3"/>
  <c r="AF96" i="3" s="1"/>
  <c r="AE95" i="3"/>
  <c r="AF95" i="3" s="1"/>
  <c r="AE94" i="3"/>
  <c r="AF94" i="3" s="1"/>
  <c r="AE93" i="3"/>
  <c r="AF93" i="3" s="1"/>
  <c r="AE92" i="3"/>
  <c r="AF92" i="3" s="1"/>
  <c r="AE91" i="3"/>
  <c r="AF91" i="3" s="1"/>
  <c r="AE90" i="3"/>
  <c r="AF90" i="3" s="1"/>
  <c r="AE89" i="3"/>
  <c r="AF89" i="3" s="1"/>
  <c r="AE88" i="3"/>
  <c r="AF88" i="3" s="1"/>
  <c r="AE87" i="3"/>
  <c r="AF87" i="3" s="1"/>
  <c r="AE86" i="3"/>
  <c r="AF86" i="3" s="1"/>
  <c r="AE85" i="3"/>
  <c r="AF85" i="3" s="1"/>
  <c r="AE84" i="3"/>
  <c r="AF84" i="3" s="1"/>
  <c r="AE83" i="3"/>
  <c r="AF83" i="3" s="1"/>
  <c r="AE82" i="3"/>
  <c r="AF82" i="3" s="1"/>
  <c r="AE81" i="3"/>
  <c r="AF81" i="3" s="1"/>
  <c r="AE80" i="3"/>
  <c r="AF80" i="3" s="1"/>
  <c r="AE79" i="3"/>
  <c r="AF79" i="3" s="1"/>
  <c r="AE78" i="3"/>
  <c r="AF78" i="3" s="1"/>
  <c r="AE77" i="3"/>
  <c r="AF77" i="3" s="1"/>
  <c r="AE76" i="3"/>
  <c r="AF76" i="3" s="1"/>
  <c r="AE75" i="3"/>
  <c r="AF75" i="3" s="1"/>
  <c r="AE74" i="3"/>
  <c r="AF74" i="3" s="1"/>
  <c r="AE73" i="3"/>
  <c r="AF73" i="3" s="1"/>
  <c r="AE72" i="3"/>
  <c r="AF72" i="3" s="1"/>
  <c r="AE71" i="3"/>
  <c r="AF71" i="3" s="1"/>
  <c r="AE70" i="3"/>
  <c r="AF70" i="3" s="1"/>
  <c r="AE69" i="3"/>
  <c r="AF69" i="3" s="1"/>
  <c r="AE68" i="3"/>
  <c r="AF68" i="3" s="1"/>
  <c r="AE67" i="3"/>
  <c r="AF67" i="3" s="1"/>
  <c r="AE66" i="3"/>
  <c r="AF66" i="3" s="1"/>
  <c r="AE65" i="3"/>
  <c r="AF65" i="3" s="1"/>
  <c r="AE64" i="3"/>
  <c r="AF64" i="3" s="1"/>
  <c r="AE63" i="3"/>
  <c r="AF63" i="3" s="1"/>
  <c r="AE62" i="3"/>
  <c r="AF62" i="3" s="1"/>
  <c r="AE61" i="3"/>
  <c r="AF61" i="3" s="1"/>
  <c r="AE60" i="3"/>
  <c r="AF60" i="3" s="1"/>
  <c r="AE59" i="3"/>
  <c r="AF59" i="3" s="1"/>
  <c r="AE58" i="3"/>
  <c r="AF58" i="3" s="1"/>
  <c r="AE57" i="3"/>
  <c r="AF57" i="3" s="1"/>
  <c r="AE56" i="3"/>
  <c r="AF56" i="3" s="1"/>
  <c r="AE55" i="3"/>
  <c r="AF55" i="3" s="1"/>
  <c r="AE54" i="3"/>
  <c r="AF54" i="3" s="1"/>
  <c r="AE53" i="3"/>
  <c r="AF53" i="3" s="1"/>
  <c r="AE52" i="3"/>
  <c r="AF52" i="3" s="1"/>
  <c r="AE51" i="3"/>
  <c r="AF51" i="3" s="1"/>
  <c r="AE50" i="3"/>
  <c r="AF50" i="3" s="1"/>
  <c r="AE49" i="3"/>
  <c r="AF49" i="3" s="1"/>
  <c r="AE48" i="3"/>
  <c r="AF48" i="3" s="1"/>
  <c r="AE47" i="3"/>
  <c r="AF47" i="3" s="1"/>
  <c r="AE46" i="3"/>
  <c r="AF46" i="3" s="1"/>
  <c r="AE45" i="3"/>
  <c r="AF45" i="3" s="1"/>
  <c r="AE44" i="3"/>
  <c r="AF44" i="3" s="1"/>
  <c r="AE43" i="3"/>
  <c r="AF43" i="3" s="1"/>
  <c r="AE42" i="3"/>
  <c r="AF42" i="3" s="1"/>
  <c r="AE41" i="3"/>
  <c r="AF41" i="3" s="1"/>
  <c r="AE40" i="3"/>
  <c r="AF40" i="3" s="1"/>
  <c r="AE39" i="3"/>
  <c r="AF39" i="3" s="1"/>
  <c r="AE38" i="3"/>
  <c r="AF38" i="3" s="1"/>
  <c r="AE37" i="3"/>
  <c r="AF37" i="3" s="1"/>
  <c r="AE36" i="3"/>
  <c r="AF36" i="3" s="1"/>
  <c r="AE35" i="3"/>
  <c r="AF35" i="3" s="1"/>
  <c r="AE34" i="3"/>
  <c r="AF34" i="3" s="1"/>
  <c r="AE33" i="3"/>
  <c r="AF33" i="3" s="1"/>
  <c r="AE32" i="3"/>
  <c r="AF32" i="3" s="1"/>
  <c r="AE31" i="3"/>
  <c r="AF31" i="3" s="1"/>
  <c r="AE30" i="3"/>
  <c r="AF30" i="3" s="1"/>
  <c r="AE29" i="3"/>
  <c r="AF29" i="3" s="1"/>
  <c r="AE28" i="3"/>
  <c r="AF28" i="3" s="1"/>
  <c r="AE27" i="3"/>
  <c r="AF27" i="3" s="1"/>
  <c r="AE26" i="3"/>
  <c r="AF26" i="3" s="1"/>
  <c r="AE25" i="3"/>
  <c r="AF25" i="3" s="1"/>
  <c r="AE24" i="3"/>
  <c r="AF24" i="3" s="1"/>
  <c r="AE23" i="3"/>
  <c r="AF23" i="3" s="1"/>
  <c r="AE22" i="3"/>
  <c r="AF22" i="3" s="1"/>
  <c r="AE21" i="3"/>
  <c r="AF21" i="3" s="1"/>
  <c r="AE20" i="3"/>
  <c r="AF20" i="3" s="1"/>
  <c r="AE19" i="3"/>
  <c r="AF19" i="3" s="1"/>
  <c r="AE18" i="3"/>
  <c r="AF18" i="3" s="1"/>
  <c r="AE17" i="3"/>
  <c r="AF17" i="3" s="1"/>
  <c r="AE16" i="3"/>
  <c r="AF16" i="3" s="1"/>
  <c r="AE15" i="3"/>
  <c r="AF15" i="3" s="1"/>
  <c r="AE14" i="3"/>
  <c r="AF14" i="3" s="1"/>
  <c r="AE13" i="3"/>
  <c r="AF13" i="3" s="1"/>
  <c r="I151" i="3"/>
  <c r="W151" i="3"/>
  <c r="V151" i="3"/>
  <c r="U151" i="3"/>
  <c r="T151" i="3"/>
  <c r="S151" i="3"/>
  <c r="R151" i="3"/>
  <c r="Q151" i="3"/>
  <c r="P151" i="3"/>
  <c r="O151" i="3"/>
  <c r="W150" i="3"/>
  <c r="V150" i="3"/>
  <c r="U150" i="3"/>
  <c r="T150" i="3"/>
  <c r="S150" i="3"/>
  <c r="R150" i="3"/>
  <c r="Q150" i="3"/>
  <c r="P150" i="3"/>
  <c r="O150" i="3"/>
  <c r="W149" i="3"/>
  <c r="J150" i="3"/>
  <c r="V149" i="3"/>
  <c r="U149" i="3"/>
  <c r="T149" i="3"/>
  <c r="S149" i="3"/>
  <c r="R149" i="3"/>
  <c r="Q149" i="3"/>
  <c r="P149" i="3"/>
  <c r="O149" i="3"/>
  <c r="W148" i="3"/>
  <c r="V148" i="3"/>
  <c r="U148" i="3"/>
  <c r="T148" i="3"/>
  <c r="S148" i="3"/>
  <c r="R148" i="3"/>
  <c r="Q148" i="3"/>
  <c r="P148" i="3"/>
  <c r="O148" i="3"/>
  <c r="W147" i="3"/>
  <c r="V147" i="3"/>
  <c r="U147" i="3"/>
  <c r="T147" i="3"/>
  <c r="S147" i="3"/>
  <c r="R147" i="3"/>
  <c r="Q147" i="3"/>
  <c r="P147" i="3"/>
  <c r="O147" i="3"/>
  <c r="W146" i="3"/>
  <c r="V146" i="3"/>
  <c r="U146" i="3"/>
  <c r="T146" i="3"/>
  <c r="S146" i="3"/>
  <c r="R146" i="3"/>
  <c r="Q146" i="3"/>
  <c r="P146" i="3"/>
  <c r="O146" i="3"/>
  <c r="W145" i="3"/>
  <c r="V145" i="3"/>
  <c r="U145" i="3"/>
  <c r="T145" i="3"/>
  <c r="S145" i="3"/>
  <c r="R145" i="3"/>
  <c r="Q145" i="3"/>
  <c r="P145" i="3"/>
  <c r="O145" i="3"/>
  <c r="W144" i="3"/>
  <c r="V144" i="3"/>
  <c r="U144" i="3"/>
  <c r="T144" i="3"/>
  <c r="S144" i="3"/>
  <c r="R144" i="3"/>
  <c r="Q144" i="3"/>
  <c r="P144" i="3"/>
  <c r="O144" i="3"/>
  <c r="W143" i="3"/>
  <c r="V143" i="3"/>
  <c r="U143" i="3"/>
  <c r="T143" i="3"/>
  <c r="S143" i="3"/>
  <c r="R143" i="3"/>
  <c r="Q143" i="3"/>
  <c r="P143" i="3"/>
  <c r="O143" i="3"/>
  <c r="V142" i="3"/>
  <c r="U142" i="3"/>
  <c r="T142" i="3"/>
  <c r="S142" i="3"/>
  <c r="R142" i="3"/>
  <c r="Q142" i="3"/>
  <c r="P142" i="3"/>
  <c r="O142" i="3"/>
  <c r="W141" i="3"/>
  <c r="U141" i="3"/>
  <c r="T141" i="3"/>
  <c r="S141" i="3"/>
  <c r="R141" i="3"/>
  <c r="Q141" i="3"/>
  <c r="P141" i="3"/>
  <c r="O141" i="3"/>
  <c r="W140" i="3"/>
  <c r="V140" i="3"/>
  <c r="U140" i="3"/>
  <c r="T140" i="3"/>
  <c r="S140" i="3"/>
  <c r="R140" i="3"/>
  <c r="Q140" i="3"/>
  <c r="P140" i="3"/>
  <c r="O140" i="3"/>
  <c r="W139" i="3"/>
  <c r="V139" i="3"/>
  <c r="U139" i="3"/>
  <c r="T139" i="3"/>
  <c r="S139" i="3"/>
  <c r="R139" i="3"/>
  <c r="Q139" i="3"/>
  <c r="P139" i="3"/>
  <c r="O139" i="3"/>
  <c r="M150" i="3"/>
  <c r="L150" i="3"/>
  <c r="K150" i="3"/>
  <c r="I150" i="3"/>
  <c r="I149" i="3"/>
  <c r="J149" i="3"/>
  <c r="K149" i="3"/>
  <c r="L149" i="3"/>
  <c r="M149" i="3"/>
  <c r="M148" i="3"/>
  <c r="L148" i="3"/>
  <c r="K148" i="3"/>
  <c r="J148" i="3"/>
  <c r="I148" i="3"/>
  <c r="I147" i="3"/>
  <c r="J147" i="3"/>
  <c r="K147" i="3"/>
  <c r="L147" i="3"/>
  <c r="M147" i="3"/>
  <c r="G152" i="3"/>
  <c r="M151" i="3"/>
  <c r="L151" i="3"/>
  <c r="K151" i="3"/>
  <c r="J151" i="3"/>
  <c r="G151" i="3"/>
  <c r="G150" i="3"/>
  <c r="G149" i="3"/>
  <c r="G148" i="3"/>
  <c r="I146" i="3"/>
  <c r="J146" i="3"/>
  <c r="K146" i="3"/>
  <c r="L146" i="3"/>
  <c r="M146" i="3"/>
  <c r="M145" i="3"/>
  <c r="L145" i="3"/>
  <c r="K145" i="3"/>
  <c r="J145" i="3"/>
  <c r="I145" i="3"/>
  <c r="M144" i="3"/>
  <c r="L144" i="3"/>
  <c r="K144" i="3"/>
  <c r="J144" i="3"/>
  <c r="I144" i="3"/>
  <c r="M143" i="3"/>
  <c r="L143" i="3"/>
  <c r="K143" i="3"/>
  <c r="J143" i="3"/>
  <c r="I143" i="3"/>
  <c r="I142" i="3"/>
  <c r="J142" i="3"/>
  <c r="K142" i="3"/>
  <c r="L142" i="3"/>
  <c r="M142" i="3"/>
  <c r="M141" i="3"/>
  <c r="L141" i="3"/>
  <c r="K141" i="3"/>
  <c r="J141" i="3"/>
  <c r="I141" i="3"/>
  <c r="I140" i="3"/>
  <c r="J140" i="3"/>
  <c r="K140" i="3"/>
  <c r="L140" i="3"/>
  <c r="M140" i="3"/>
  <c r="M139" i="3"/>
  <c r="L139" i="3"/>
  <c r="K139" i="3"/>
  <c r="J139" i="3"/>
  <c r="I139" i="3"/>
  <c r="G147" i="3"/>
  <c r="G146" i="3"/>
  <c r="G145" i="3"/>
  <c r="G143" i="3"/>
  <c r="W142" i="3"/>
  <c r="G142" i="3"/>
  <c r="V141" i="3"/>
  <c r="G141" i="3"/>
  <c r="G140" i="3"/>
  <c r="G139" i="3"/>
  <c r="T152" i="3" l="1"/>
  <c r="P152" i="3"/>
  <c r="N60" i="7"/>
  <c r="X60" i="7"/>
  <c r="X65" i="5"/>
  <c r="Q152" i="3"/>
  <c r="U152" i="3"/>
  <c r="R152" i="3"/>
  <c r="X152" i="3" s="1"/>
  <c r="V152" i="3"/>
  <c r="O152" i="3"/>
  <c r="S152" i="3"/>
  <c r="W152" i="3"/>
  <c r="N148" i="3"/>
  <c r="N149" i="3"/>
  <c r="N144" i="3"/>
  <c r="N141" i="3"/>
  <c r="N142" i="3"/>
  <c r="N145" i="3"/>
  <c r="N146" i="3"/>
  <c r="N139" i="3"/>
  <c r="N140" i="3"/>
  <c r="N143" i="3"/>
  <c r="X139" i="3"/>
  <c r="N147" i="3"/>
  <c r="N152" i="3"/>
  <c r="N151" i="3"/>
  <c r="X151" i="3"/>
  <c r="X150" i="3"/>
  <c r="N150" i="3"/>
  <c r="X149" i="3"/>
  <c r="X148" i="3"/>
  <c r="X147" i="3"/>
  <c r="X146" i="3"/>
  <c r="X145" i="3"/>
  <c r="X144" i="3"/>
  <c r="X143" i="3"/>
  <c r="X142" i="3"/>
  <c r="X141" i="3"/>
  <c r="X140" i="3"/>
  <c r="AE12" i="6" l="1"/>
  <c r="AF12" i="6" s="1"/>
  <c r="AE7" i="5"/>
  <c r="AF7" i="5" s="1"/>
  <c r="AE12" i="3"/>
  <c r="AF12" i="3" s="1"/>
  <c r="M65" i="5" l="1"/>
  <c r="I65" i="5"/>
  <c r="L65" i="5"/>
  <c r="J65" i="5"/>
  <c r="N6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B6482D-0573-400F-8AF5-108C1EB4ECFE}" name="340111" type="6" refreshedVersion="6" background="1" saveData="1">
    <textPr codePage="437" firstRow="4" sourceFile="C:\Users\Gajendra Kapde\Desktop\34011.txt" delimited="0">
      <textFields count="24">
        <textField/>
        <textField position="9"/>
        <textField position="13"/>
        <textField position="43"/>
        <textField position="45"/>
        <textField position="61"/>
        <textField position="63"/>
        <textField position="68"/>
        <textField position="71"/>
        <textField position="76"/>
        <textField position="80"/>
        <textField position="84"/>
        <textField position="88"/>
        <textField position="93"/>
        <textField position="96"/>
        <textField position="100"/>
        <textField position="103"/>
        <textField position="107"/>
        <textField position="110"/>
        <textField position="116"/>
        <textField position="119"/>
        <textField position="123"/>
        <textField position="136"/>
        <textField position="156"/>
      </textFields>
    </textPr>
  </connection>
  <connection id="2" xr16:uid="{FE5D4F55-15E9-40DF-94AF-A51AFC213BAD}" name="3401111" type="6" refreshedVersion="6" background="1" saveData="1">
    <textPr codePage="437" firstRow="4" sourceFile="C:\Users\Gajendra Kapde\Desktop\34011.txt" delimited="0">
      <textFields count="24">
        <textField/>
        <textField position="9"/>
        <textField position="13"/>
        <textField position="43"/>
        <textField position="45"/>
        <textField position="61"/>
        <textField position="63"/>
        <textField position="68"/>
        <textField position="71"/>
        <textField position="76"/>
        <textField position="80"/>
        <textField position="84"/>
        <textField position="88"/>
        <textField position="93"/>
        <textField position="96"/>
        <textField position="100"/>
        <textField position="103"/>
        <textField position="107"/>
        <textField position="110"/>
        <textField position="116"/>
        <textField position="119"/>
        <textField position="123"/>
        <textField position="136"/>
        <textField position="156"/>
      </textFields>
    </textPr>
  </connection>
  <connection id="3" xr16:uid="{3D372EA9-4F7A-4595-ABFD-564FDED7B12F}" name="34011111" type="6" refreshedVersion="6" background="1" saveData="1">
    <textPr codePage="437" firstRow="4" sourceFile="C:\Users\Gajendra Kapde\Desktop\34011.txt" delimited="0">
      <textFields count="24">
        <textField/>
        <textField position="9"/>
        <textField position="13"/>
        <textField position="43"/>
        <textField position="45"/>
        <textField position="61"/>
        <textField position="63"/>
        <textField position="68"/>
        <textField position="71"/>
        <textField position="76"/>
        <textField position="80"/>
        <textField position="84"/>
        <textField position="88"/>
        <textField position="93"/>
        <textField position="96"/>
        <textField position="100"/>
        <textField position="103"/>
        <textField position="107"/>
        <textField position="110"/>
        <textField position="116"/>
        <textField position="119"/>
        <textField position="123"/>
        <textField position="136"/>
        <textField position="156"/>
      </textFields>
    </textPr>
  </connection>
  <connection id="4" xr16:uid="{EF105E29-BC8B-47DD-B034-9F7EE5F247D3}" name="340111111" type="6" refreshedVersion="6" background="1" saveData="1">
    <textPr codePage="437" firstRow="4" sourceFile="C:\Users\Gajendra Kapde\Desktop\34011.txt" delimited="0">
      <textFields count="24">
        <textField/>
        <textField position="9"/>
        <textField position="13"/>
        <textField position="43"/>
        <textField position="45"/>
        <textField position="61"/>
        <textField position="63"/>
        <textField position="68"/>
        <textField position="71"/>
        <textField position="76"/>
        <textField position="80"/>
        <textField position="84"/>
        <textField position="88"/>
        <textField position="93"/>
        <textField position="96"/>
        <textField position="100"/>
        <textField position="103"/>
        <textField position="107"/>
        <textField position="110"/>
        <textField position="116"/>
        <textField position="119"/>
        <textField position="123"/>
        <textField position="136"/>
        <textField position="156"/>
      </textFields>
    </textPr>
  </connection>
  <connection id="5" xr16:uid="{DCAF62A9-ADEA-4CB1-BC6F-D90175169847}" name="340111112" type="6" refreshedVersion="6" background="1" saveData="1">
    <textPr codePage="437" firstRow="4" sourceFile="C:\Users\Gajendra Kapde\Desktop\34011.txt" delimited="0">
      <textFields count="24">
        <textField/>
        <textField position="9"/>
        <textField position="13"/>
        <textField position="43"/>
        <textField position="45"/>
        <textField position="61"/>
        <textField position="63"/>
        <textField position="68"/>
        <textField position="71"/>
        <textField position="76"/>
        <textField position="80"/>
        <textField position="84"/>
        <textField position="88"/>
        <textField position="93"/>
        <textField position="96"/>
        <textField position="100"/>
        <textField position="103"/>
        <textField position="107"/>
        <textField position="110"/>
        <textField position="116"/>
        <textField position="119"/>
        <textField position="123"/>
        <textField position="136"/>
        <textField position="156"/>
      </textFields>
    </textPr>
  </connection>
  <connection id="6" xr16:uid="{53D9A3C0-5CB4-401B-A0D7-15BAADD2C12F}" name="3401111121" type="6" refreshedVersion="6" background="1" saveData="1">
    <textPr codePage="437" firstRow="4" sourceFile="C:\Users\Gajendra Kapde\Desktop\34011.txt" delimited="0">
      <textFields count="24">
        <textField/>
        <textField position="9"/>
        <textField position="13"/>
        <textField position="43"/>
        <textField position="45"/>
        <textField position="61"/>
        <textField position="63"/>
        <textField position="68"/>
        <textField position="71"/>
        <textField position="76"/>
        <textField position="80"/>
        <textField position="84"/>
        <textField position="88"/>
        <textField position="93"/>
        <textField position="96"/>
        <textField position="100"/>
        <textField position="103"/>
        <textField position="107"/>
        <textField position="110"/>
        <textField position="116"/>
        <textField position="119"/>
        <textField position="123"/>
        <textField position="136"/>
        <textField position="156"/>
      </textFields>
    </textPr>
  </connection>
</connections>
</file>

<file path=xl/sharedStrings.xml><?xml version="1.0" encoding="utf-8"?>
<sst xmlns="http://schemas.openxmlformats.org/spreadsheetml/2006/main" count="5424" uniqueCount="291">
  <si>
    <t>_x000C_</t>
  </si>
  <si>
    <t>NATIO</t>
  </si>
  <si>
    <t>R</t>
  </si>
  <si>
    <t>PA</t>
  </si>
  <si>
    <t>GE:-</t>
  </si>
  <si>
    <t>ROLL</t>
  </si>
  <si>
    <t>NO</t>
  </si>
  <si>
    <t>WISE</t>
  </si>
  <si>
    <t>) **</t>
  </si>
  <si>
    <t>***</t>
  </si>
  <si>
    <t>---</t>
  </si>
  <si>
    <t>-----</t>
  </si>
  <si>
    <t>----</t>
  </si>
  <si>
    <t>------</t>
  </si>
  <si>
    <t>-------------</t>
  </si>
  <si>
    <t>--------------</t>
  </si>
  <si>
    <t>SUBJ</t>
  </si>
  <si>
    <t>INT-</t>
  </si>
  <si>
    <t>RES</t>
  </si>
  <si>
    <t>COMP</t>
  </si>
  <si>
    <t>SUB</t>
  </si>
  <si>
    <t>CD</t>
  </si>
  <si>
    <t>GR1</t>
  </si>
  <si>
    <t>GR2</t>
  </si>
  <si>
    <t>GR3</t>
  </si>
  <si>
    <t>MKS</t>
  </si>
  <si>
    <t>GR</t>
  </si>
  <si>
    <t>A1</t>
  </si>
  <si>
    <t>A2</t>
  </si>
  <si>
    <t>PASS</t>
  </si>
  <si>
    <t>B2</t>
  </si>
  <si>
    <t>B1</t>
  </si>
  <si>
    <t>C2</t>
  </si>
  <si>
    <t>C1</t>
  </si>
  <si>
    <t>D2</t>
  </si>
  <si>
    <t>A</t>
  </si>
  <si>
    <t>D1</t>
  </si>
  <si>
    <t>C</t>
  </si>
  <si>
    <t>B</t>
  </si>
  <si>
    <t>E 0</t>
  </si>
  <si>
    <t>055 030</t>
  </si>
  <si>
    <t>E</t>
  </si>
  <si>
    <t>D</t>
  </si>
  <si>
    <t>2 TO</t>
  </si>
  <si>
    <t>TAL</t>
  </si>
  <si>
    <t>ESSE</t>
  </si>
  <si>
    <t>PEAT</t>
  </si>
  <si>
    <t>:</t>
  </si>
  <si>
    <t>AL</t>
  </si>
  <si>
    <t>ABSE</t>
  </si>
  <si>
    <t>NT</t>
  </si>
  <si>
    <t>0_x001A_</t>
  </si>
  <si>
    <t>GAZ</t>
  </si>
  <si>
    <t>ETTE</t>
  </si>
  <si>
    <t>---------</t>
  </si>
  <si>
    <t>------------------------------</t>
  </si>
  <si>
    <t>ROLL    F</t>
  </si>
  <si>
    <t>S N</t>
  </si>
  <si>
    <t>AME OF CANDIDATE</t>
  </si>
  <si>
    <t>ECTS-</t>
  </si>
  <si>
    <t>SB-</t>
  </si>
  <si>
    <t>GRD</t>
  </si>
  <si>
    <t>NO      L</t>
  </si>
  <si>
    <t>X</t>
  </si>
  <si>
    <t>SUB C</t>
  </si>
  <si>
    <t>MKS G</t>
  </si>
  <si>
    <t>SCHOOL :</t>
  </si>
  <si>
    <t>011   KENDRIYA VIDYALAYA I I T</t>
  </si>
  <si>
    <t>F</t>
  </si>
  <si>
    <t>JOSHI AKSHATA</t>
  </si>
  <si>
    <t>AKSHITA MITTAL</t>
  </si>
  <si>
    <t>A LAKSHMI SATHVIKA</t>
  </si>
  <si>
    <t>M</t>
  </si>
  <si>
    <t>AMOGH DAS</t>
  </si>
  <si>
    <t>ANUSHKA BALIARSINGH</t>
  </si>
  <si>
    <t>TUPE APOORVA</t>
  </si>
  <si>
    <t>GOLLAPALLY ATHREYA</t>
  </si>
  <si>
    <t>AVADHOOT SANDEEP RAIKAR</t>
  </si>
  <si>
    <t>SHETYE AVANEESH</t>
  </si>
  <si>
    <t>BEAUTY TIWARI</t>
  </si>
  <si>
    <t>CHAITANYA LANGDE</t>
  </si>
  <si>
    <t>DHRUV KAUSHIK</t>
  </si>
  <si>
    <t>KRITIK SRIVASTAVA</t>
  </si>
  <si>
    <t>BHATT KUSHAGRA</t>
  </si>
  <si>
    <t>MAHIMA SHARMA</t>
  </si>
  <si>
    <t>PRAVEENA P PANICKER</t>
  </si>
  <si>
    <t>SAMEEP CHATTOPADHYAY</t>
  </si>
  <si>
    <t>SARVESHTHA DUBEY</t>
  </si>
  <si>
    <t>SHIVANSH SHUKLA</t>
  </si>
  <si>
    <t>SHOURYA ANCHALWAR</t>
  </si>
  <si>
    <t>SHREYA GOSWAMI</t>
  </si>
  <si>
    <t>SHREYASH DATTA</t>
  </si>
  <si>
    <t>SIDDHARTH ACHARYA</t>
  </si>
  <si>
    <t>DATE:- 13</t>
  </si>
  <si>
    <t>/07/</t>
  </si>
  <si>
    <t>2020    C.B.S.E. - SENIOR SCHO</t>
  </si>
  <si>
    <t>N (</t>
  </si>
  <si>
    <t>MAIN)</t>
  </si>
  <si>
    <t>EGION</t>
  </si>
  <si>
    <t>: P</t>
  </si>
  <si>
    <t>UNE</t>
  </si>
  <si>
    <t>SIDDHI ARVIND KATAKE</t>
  </si>
  <si>
    <t>STEVE GEORGE</t>
  </si>
  <si>
    <t>WAMNE SURAJ WASUDEO</t>
  </si>
  <si>
    <t>YADAV SUSHANT</t>
  </si>
  <si>
    <t>SWAPNALI SINGH</t>
  </si>
  <si>
    <t>UJJWAL KUMAR THAKUR</t>
  </si>
  <si>
    <t>Y D SATYAMEDHA</t>
  </si>
  <si>
    <t>ABHIRUPA BASAK</t>
  </si>
  <si>
    <t>ANKITA SINGH</t>
  </si>
  <si>
    <t>JADHAV KALPANA RATNAKAR</t>
  </si>
  <si>
    <t>SHAKTHI KARUNAGARAN</t>
  </si>
  <si>
    <t>SINDHUJA CHALLAPALLI</t>
  </si>
  <si>
    <t>VANI MALHOTRA</t>
  </si>
  <si>
    <t>VEDANT VIJAY NARAYAN TIWARI</t>
  </si>
  <si>
    <t>ANKITA GUPTA</t>
  </si>
  <si>
    <t>KHOOSHIE SINHA</t>
  </si>
  <si>
    <t>SYEDA NABAH ZAIDI</t>
  </si>
  <si>
    <t>S TANVI</t>
  </si>
  <si>
    <t>SAUGANDHIKA KALE</t>
  </si>
  <si>
    <t>SHARON SALOMI SAMUEL NADAR</t>
  </si>
  <si>
    <t>AIMAN</t>
  </si>
  <si>
    <t>AKANKSHA ANKUSH TAMBITKAR</t>
  </si>
  <si>
    <t>ARNAV AJAY KELKAR</t>
  </si>
  <si>
    <t>ARYA KULKARNI</t>
  </si>
  <si>
    <t>AVANTIKA ABHIJEET THATTE</t>
  </si>
  <si>
    <t>CHINMAY JOSHI</t>
  </si>
  <si>
    <t>ESTHER PAULSON</t>
  </si>
  <si>
    <t>JADHAV KARISHMA</t>
  </si>
  <si>
    <t>R MAGESHKRISHNA</t>
  </si>
  <si>
    <t>MANASWI SINGH</t>
  </si>
  <si>
    <t>MICHELLE GURUPNOOR</t>
  </si>
  <si>
    <t>PALLAVI PRIYA</t>
  </si>
  <si>
    <t>POORNIMA K</t>
  </si>
  <si>
    <t>RAKSHITA NITIN PALANDE</t>
  </si>
  <si>
    <t>SHARMISTHA BADHIA</t>
  </si>
  <si>
    <t>SUDESHNA RATH</t>
  </si>
  <si>
    <t>MULE VIKRAM</t>
  </si>
  <si>
    <t>VIKAS YADAV</t>
  </si>
  <si>
    <t>MADHURA S POTE</t>
  </si>
  <si>
    <t>PAVITHIRAA S M</t>
  </si>
  <si>
    <t>PIYUSH KUMAR JENA</t>
  </si>
  <si>
    <t>PARAM PANDEY</t>
  </si>
  <si>
    <t>SANKALP SINHA</t>
  </si>
  <si>
    <t>J KAAVIYAA</t>
  </si>
  <si>
    <t>PRATHAM RAJENDRA MUNGE</t>
  </si>
  <si>
    <t>AHILYA VISHWANATH SAWANT</t>
  </si>
  <si>
    <t>ADITI ANANT SAKARE</t>
  </si>
  <si>
    <t>HARIKRISHNAN SURESH KUMAR</t>
  </si>
  <si>
    <t>ARMANDEEP SINGH</t>
  </si>
  <si>
    <t>BASIL ELDHO</t>
  </si>
  <si>
    <t>PRIYANSHU SURVE</t>
  </si>
  <si>
    <t>YASH VINOD WANKHADE</t>
  </si>
  <si>
    <t>KALIDINDI BHAVANA</t>
  </si>
  <si>
    <t>KUNAL S NAIR</t>
  </si>
  <si>
    <t>SWASTI VERMA</t>
  </si>
  <si>
    <t>HIMANSHU DASH</t>
  </si>
  <si>
    <t>GURSAGAR SINGH SANDHU</t>
  </si>
  <si>
    <t>SHREYA PANDEY</t>
  </si>
  <si>
    <t>A A BHAVYA</t>
  </si>
  <si>
    <t>CHARVEE JHA</t>
  </si>
  <si>
    <t>EESHA SHARMA</t>
  </si>
  <si>
    <t>HAZIRA AMIN SHAIKH</t>
  </si>
  <si>
    <t>67  C</t>
  </si>
  <si>
    <t>2 0</t>
  </si>
  <si>
    <t>JANHAVI RAJENDRA SHINDE</t>
  </si>
  <si>
    <t>K NANDHINI</t>
  </si>
  <si>
    <t>NANDANI VIVEK SHARMA</t>
  </si>
  <si>
    <t>NISHA PRAJAPATI</t>
  </si>
  <si>
    <t>RADHIKA BAKSHI</t>
  </si>
  <si>
    <t>RAKSHA UMESH</t>
  </si>
  <si>
    <t>KANDALA RASIKA</t>
  </si>
  <si>
    <t>SHALU TIWARI</t>
  </si>
  <si>
    <t>SHRADDHA SANJAY BHOSLE</t>
  </si>
  <si>
    <t>SHRUTI MUNGEKAR</t>
  </si>
  <si>
    <t>SRUSHTI VISHAL DHANVIJAY</t>
  </si>
  <si>
    <t>SUHANI PAWAR</t>
  </si>
  <si>
    <t>TRIPTI SINGH</t>
  </si>
  <si>
    <t>VANI MUKUNDAN</t>
  </si>
  <si>
    <t>VIJAYA KUMARI</t>
  </si>
  <si>
    <t>AAHLAD NANDAM</t>
  </si>
  <si>
    <t>AKHIL SINGH</t>
  </si>
  <si>
    <t>HUSSAIN ARMAN</t>
  </si>
  <si>
    <t>PATANKAR ATHRVA</t>
  </si>
  <si>
    <t>AYAN KHAN</t>
  </si>
  <si>
    <t>CHETAN PAWAR</t>
  </si>
  <si>
    <t>LEVIN THOMAS</t>
  </si>
  <si>
    <t>NISHANT MELLAM</t>
  </si>
  <si>
    <t>PRATHAMESH HANDE</t>
  </si>
  <si>
    <t>PUNEET SHETTY</t>
  </si>
  <si>
    <t>LANGI RAJDEEP</t>
  </si>
  <si>
    <t>ROHIT NITYANAND NADAR</t>
  </si>
  <si>
    <t>RUSHISH GODBOLE</t>
  </si>
  <si>
    <t>SHIVATMAJ JADHAV</t>
  </si>
  <si>
    <t>SUPRABHAT CHAND DAKSH</t>
  </si>
  <si>
    <t>UNNIKRISHNAN BHASKARAN</t>
  </si>
  <si>
    <t>VISHAL YADAV</t>
  </si>
  <si>
    <t>BHARAT BHUSHAN JI GUPTA</t>
  </si>
  <si>
    <t>RENU RATHEE</t>
  </si>
  <si>
    <t>SANSRITI BRAHMI</t>
  </si>
  <si>
    <t>MAITRAYANI BHOSALE</t>
  </si>
  <si>
    <t>TOTAL CAN</t>
  </si>
  <si>
    <t>DIDA</t>
  </si>
  <si>
    <t>TES :   121 TOTAL PASS :   119</t>
  </si>
  <si>
    <t>NTIA</t>
  </si>
  <si>
    <t>L RE</t>
  </si>
  <si>
    <t>TOT</t>
  </si>
  <si>
    <t xml:space="preserve">Roll No. </t>
  </si>
  <si>
    <t>Gender</t>
  </si>
  <si>
    <t>Name</t>
  </si>
  <si>
    <t>ENG</t>
  </si>
  <si>
    <t>MARKS</t>
  </si>
  <si>
    <t>GRADE</t>
  </si>
  <si>
    <t>Sl. No.</t>
  </si>
  <si>
    <t>ENGLISH</t>
  </si>
  <si>
    <t>MATHS</t>
  </si>
  <si>
    <t>PHYSICS</t>
  </si>
  <si>
    <t>CHEMISTRY</t>
  </si>
  <si>
    <t>CS</t>
  </si>
  <si>
    <t>PE</t>
  </si>
  <si>
    <t>BIO</t>
  </si>
  <si>
    <t>IP</t>
  </si>
  <si>
    <t>HINDI</t>
  </si>
  <si>
    <t>E1</t>
  </si>
  <si>
    <t>BIO TECH</t>
  </si>
  <si>
    <t>ECO</t>
  </si>
  <si>
    <t>B.ST.</t>
  </si>
  <si>
    <t>ACC.</t>
  </si>
  <si>
    <t>RESULT</t>
  </si>
  <si>
    <t>%</t>
  </si>
  <si>
    <t>POSITION</t>
  </si>
  <si>
    <t>SUBJECT</t>
  </si>
  <si>
    <t>APP</t>
  </si>
  <si>
    <t>PASS%</t>
  </si>
  <si>
    <t>FAIL</t>
  </si>
  <si>
    <t>33&lt;45%</t>
  </si>
  <si>
    <t>45&lt;60%</t>
  </si>
  <si>
    <t>60&lt;75%</t>
  </si>
  <si>
    <t>75&lt;90%</t>
  </si>
  <si>
    <t>&gt;90%</t>
  </si>
  <si>
    <t>PI</t>
  </si>
  <si>
    <t>TEACHER</t>
  </si>
  <si>
    <t>CH NAIDU</t>
  </si>
  <si>
    <t>C MANJULA</t>
  </si>
  <si>
    <t>COMP. SC.</t>
  </si>
  <si>
    <t>BIOTECHNOLOGY</t>
  </si>
  <si>
    <t>BABITA T</t>
  </si>
  <si>
    <t>I. P.</t>
  </si>
  <si>
    <t>TRILOK H</t>
  </si>
  <si>
    <t>SK WALE</t>
  </si>
  <si>
    <t>DINESH P</t>
  </si>
  <si>
    <t>GLK/ SN</t>
  </si>
  <si>
    <t>PM/MNP</t>
  </si>
  <si>
    <t>BIOLOGY</t>
  </si>
  <si>
    <t>S.No.</t>
  </si>
  <si>
    <t>PHY. EDUCATION</t>
  </si>
  <si>
    <t>ECONOMICS</t>
  </si>
  <si>
    <t>BUS. STUDIES</t>
  </si>
  <si>
    <t>ACCOUNTANCY</t>
  </si>
  <si>
    <t>RK SHUKLA</t>
  </si>
  <si>
    <t>SEEMA MISHRA</t>
  </si>
  <si>
    <t>NISHA</t>
  </si>
  <si>
    <t>SELVAM M</t>
  </si>
  <si>
    <t>KENDRIYA VIDYALAYA IIT POWAI, MUMBAI/ CLASS - XII -2020</t>
  </si>
  <si>
    <t>OVER ALL SCHOOL</t>
  </si>
  <si>
    <t>KENDRIYA VIDYALAYA IIT POWAI, MUMBAI 400076</t>
  </si>
  <si>
    <t>CBSE CLASS - XII Result as declared on 13-07-2020</t>
  </si>
  <si>
    <t>All Streams</t>
  </si>
  <si>
    <t>OVER ALL XII A</t>
  </si>
  <si>
    <t>Phy. Ed.</t>
  </si>
  <si>
    <t>S K WALE</t>
  </si>
  <si>
    <t>GL KAPDE</t>
  </si>
  <si>
    <t>PRAKASH M</t>
  </si>
  <si>
    <t>CL TR.</t>
  </si>
  <si>
    <t>Mrs. Mamata Bhattacharya</t>
  </si>
  <si>
    <t>SINDHU NAIR</t>
  </si>
  <si>
    <t>selvam</t>
  </si>
  <si>
    <t>With Phy education</t>
  </si>
  <si>
    <t>SHYAM</t>
  </si>
  <si>
    <t>MN PATIL</t>
  </si>
  <si>
    <t>XII C RESULT ANALYSIS</t>
  </si>
  <si>
    <t xml:space="preserve">KENDRIYA VIDYALAYA IIT POWAI MUMBAI - 400076 </t>
  </si>
  <si>
    <t>SESSION - 2019-2020</t>
  </si>
  <si>
    <t>XII B RESULT ANALYSIS</t>
  </si>
  <si>
    <t>XII A RESULT ANALYSIS</t>
  </si>
  <si>
    <t>KENDRIYA VIDYALAYA IIT POWAI MUMBAI - XII C RESULT ANALYSIS</t>
  </si>
  <si>
    <t>KENDRIYA VIDYALAYA IIT POWAI, MUMBAI/ CLASS - XII B RESULT ANALAYSIS -2020</t>
  </si>
  <si>
    <t>KENDRIYA VIDYALAYA IIT POWAI, MUMBAI/ CLASS - XII A RESULT ANALYSIS -2020</t>
  </si>
  <si>
    <t>XII A</t>
  </si>
  <si>
    <t>XII B</t>
  </si>
  <si>
    <t>XII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</si>
</sst>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16" borderId="0" applyNumberFormat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0" borderId="0" xfId="0" applyAlignment="1">
      <alignment shrinkToFit="1"/>
    </xf>
    <xf numFmtId="0" fontId="2" fillId="3" borderId="1" xfId="0" applyFont="1" applyFill="1" applyBorder="1" applyAlignment="1">
      <alignment shrinkToFi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shrinkToFi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5" borderId="1" xfId="0" applyFont="1" applyFill="1" applyBorder="1" applyAlignment="1">
      <alignment shrinkToFi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0" fontId="3" fillId="6" borderId="1" xfId="1" applyFont="1" applyFill="1" applyBorder="1"/>
    <xf numFmtId="0" fontId="0" fillId="6" borderId="1" xfId="0" applyFill="1" applyBorder="1"/>
    <xf numFmtId="0" fontId="1" fillId="6" borderId="1" xfId="1" applyFill="1" applyBorder="1"/>
    <xf numFmtId="0" fontId="2" fillId="6" borderId="1" xfId="0" applyFont="1" applyFill="1" applyBorder="1" applyAlignment="1">
      <alignment shrinkToFit="1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shrinkToFit="1"/>
    </xf>
    <xf numFmtId="0" fontId="0" fillId="7" borderId="1" xfId="0" applyFill="1" applyBorder="1"/>
    <xf numFmtId="0" fontId="2" fillId="8" borderId="1" xfId="0" applyFont="1" applyFill="1" applyBorder="1" applyAlignment="1">
      <alignment shrinkToFit="1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shrinkToFit="1"/>
    </xf>
    <xf numFmtId="0" fontId="0" fillId="9" borderId="1" xfId="0" applyFill="1" applyBorder="1"/>
    <xf numFmtId="0" fontId="2" fillId="10" borderId="1" xfId="0" applyFont="1" applyFill="1" applyBorder="1" applyAlignment="1">
      <alignment shrinkToFit="1"/>
    </xf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2" fillId="11" borderId="1" xfId="0" applyFont="1" applyFill="1" applyBorder="1" applyAlignment="1">
      <alignment shrinkToFit="1"/>
    </xf>
    <xf numFmtId="0" fontId="0" fillId="11" borderId="1" xfId="0" applyFill="1" applyBorder="1"/>
    <xf numFmtId="0" fontId="0" fillId="6" borderId="1" xfId="0" applyFill="1" applyBorder="1" applyAlignment="1">
      <alignment horizontal="center"/>
    </xf>
    <xf numFmtId="0" fontId="2" fillId="12" borderId="1" xfId="0" applyFont="1" applyFill="1" applyBorder="1" applyAlignment="1">
      <alignment shrinkToFit="1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0" fillId="18" borderId="1" xfId="0" applyFill="1" applyBorder="1" applyAlignment="1">
      <alignment shrinkToFit="1"/>
    </xf>
    <xf numFmtId="0" fontId="0" fillId="18" borderId="1" xfId="0" applyFill="1" applyBorder="1" applyAlignment="1">
      <alignment horizontal="center" shrinkToFit="1"/>
    </xf>
    <xf numFmtId="164" fontId="9" fillId="18" borderId="1" xfId="0" applyNumberFormat="1" applyFont="1" applyFill="1" applyBorder="1" applyAlignment="1">
      <alignment horizontal="center" shrinkToFit="1"/>
    </xf>
    <xf numFmtId="0" fontId="0" fillId="7" borderId="1" xfId="0" applyFill="1" applyBorder="1" applyAlignment="1">
      <alignment horizontal="center" shrinkToFit="1"/>
    </xf>
    <xf numFmtId="164" fontId="9" fillId="7" borderId="1" xfId="0" applyNumberFormat="1" applyFont="1" applyFill="1" applyBorder="1" applyAlignment="1">
      <alignment horizontal="center"/>
    </xf>
    <xf numFmtId="0" fontId="0" fillId="19" borderId="1" xfId="0" applyFill="1" applyBorder="1"/>
    <xf numFmtId="0" fontId="0" fillId="19" borderId="1" xfId="0" applyFill="1" applyBorder="1" applyAlignment="1">
      <alignment horizontal="center"/>
    </xf>
    <xf numFmtId="0" fontId="0" fillId="19" borderId="1" xfId="0" applyFill="1" applyBorder="1" applyAlignment="1">
      <alignment horizontal="center" shrinkToFit="1"/>
    </xf>
    <xf numFmtId="164" fontId="9" fillId="1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 shrinkToFit="1"/>
    </xf>
    <xf numFmtId="164" fontId="9" fillId="9" borderId="1" xfId="0" applyNumberFormat="1" applyFont="1" applyFill="1" applyBorder="1" applyAlignment="1">
      <alignment horizontal="center"/>
    </xf>
    <xf numFmtId="0" fontId="0" fillId="20" borderId="1" xfId="0" applyFill="1" applyBorder="1"/>
    <xf numFmtId="0" fontId="0" fillId="20" borderId="1" xfId="0" applyFill="1" applyBorder="1" applyAlignment="1">
      <alignment horizontal="center"/>
    </xf>
    <xf numFmtId="0" fontId="0" fillId="20" borderId="1" xfId="0" applyFill="1" applyBorder="1" applyAlignment="1">
      <alignment horizontal="center" shrinkToFit="1"/>
    </xf>
    <xf numFmtId="164" fontId="9" fillId="20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 shrinkToFit="1"/>
    </xf>
    <xf numFmtId="164" fontId="9" fillId="11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shrinkToFit="1"/>
    </xf>
    <xf numFmtId="164" fontId="9" fillId="6" borderId="1" xfId="0" applyNumberFormat="1" applyFont="1" applyFill="1" applyBorder="1" applyAlignment="1">
      <alignment horizontal="center"/>
    </xf>
    <xf numFmtId="0" fontId="0" fillId="21" borderId="1" xfId="0" applyFill="1" applyBorder="1"/>
    <xf numFmtId="0" fontId="0" fillId="21" borderId="1" xfId="0" applyFill="1" applyBorder="1" applyAlignment="1">
      <alignment horizontal="center"/>
    </xf>
    <xf numFmtId="0" fontId="0" fillId="21" borderId="1" xfId="0" applyFill="1" applyBorder="1" applyAlignment="1">
      <alignment horizontal="center" shrinkToFit="1"/>
    </xf>
    <xf numFmtId="164" fontId="9" fillId="21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horizontal="center" shrinkToFit="1"/>
    </xf>
    <xf numFmtId="164" fontId="9" fillId="14" borderId="1" xfId="0" applyNumberFormat="1" applyFont="1" applyFill="1" applyBorder="1" applyAlignment="1">
      <alignment horizontal="center"/>
    </xf>
    <xf numFmtId="0" fontId="10" fillId="14" borderId="1" xfId="0" applyFont="1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shrinkToFit="1"/>
    </xf>
    <xf numFmtId="164" fontId="9" fillId="13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2" fillId="21" borderId="1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 shrinkToFit="1"/>
    </xf>
    <xf numFmtId="0" fontId="4" fillId="0" borderId="0" xfId="0" applyFont="1"/>
    <xf numFmtId="0" fontId="0" fillId="0" borderId="0" xfId="0" applyAlignment="1">
      <alignment horizontal="center"/>
    </xf>
    <xf numFmtId="0" fontId="7" fillId="13" borderId="1" xfId="0" applyFont="1" applyFill="1" applyBorder="1"/>
    <xf numFmtId="0" fontId="7" fillId="14" borderId="1" xfId="0" applyFont="1" applyFill="1" applyBorder="1"/>
    <xf numFmtId="0" fontId="7" fillId="15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164" fontId="9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6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/>
    <xf numFmtId="0" fontId="0" fillId="0" borderId="1" xfId="0" applyNumberFormat="1" applyBorder="1"/>
    <xf numFmtId="0" fontId="7" fillId="12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11" borderId="1" xfId="0" applyFont="1" applyFill="1" applyBorder="1"/>
    <xf numFmtId="0" fontId="7" fillId="10" borderId="1" xfId="0" applyFont="1" applyFill="1" applyBorder="1"/>
    <xf numFmtId="0" fontId="7" fillId="9" borderId="1" xfId="0" applyFont="1" applyFill="1" applyBorder="1"/>
    <xf numFmtId="0" fontId="7" fillId="8" borderId="1" xfId="0" applyFont="1" applyFill="1" applyBorder="1"/>
    <xf numFmtId="0" fontId="13" fillId="6" borderId="1" xfId="1" applyFont="1" applyFill="1" applyBorder="1"/>
    <xf numFmtId="0" fontId="7" fillId="0" borderId="1" xfId="0" applyFont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0" borderId="0" xfId="0" applyFont="1"/>
    <xf numFmtId="0" fontId="6" fillId="0" borderId="1" xfId="0" applyFont="1" applyBorder="1"/>
    <xf numFmtId="0" fontId="11" fillId="4" borderId="1" xfId="0" applyFont="1" applyFill="1" applyBorder="1" applyAlignment="1">
      <alignment horizontal="center"/>
    </xf>
    <xf numFmtId="164" fontId="14" fillId="18" borderId="1" xfId="0" applyNumberFormat="1" applyFont="1" applyFill="1" applyBorder="1" applyAlignment="1">
      <alignment horizontal="center" shrinkToFit="1"/>
    </xf>
    <xf numFmtId="0" fontId="0" fillId="13" borderId="0" xfId="0" applyFill="1"/>
    <xf numFmtId="0" fontId="0" fillId="13" borderId="1" xfId="0" applyFill="1" applyBorder="1" applyAlignment="1">
      <alignment shrinkToFit="1"/>
    </xf>
    <xf numFmtId="0" fontId="6" fillId="15" borderId="1" xfId="0" applyFont="1" applyFill="1" applyBorder="1" applyAlignment="1">
      <alignment shrinkToFit="1"/>
    </xf>
    <xf numFmtId="0" fontId="0" fillId="15" borderId="0" xfId="0" applyFill="1"/>
    <xf numFmtId="0" fontId="3" fillId="15" borderId="1" xfId="0" applyFont="1" applyFill="1" applyBorder="1"/>
    <xf numFmtId="0" fontId="0" fillId="14" borderId="1" xfId="0" applyFill="1" applyBorder="1" applyAlignment="1">
      <alignment shrinkToFit="1"/>
    </xf>
    <xf numFmtId="0" fontId="0" fillId="14" borderId="0" xfId="0" applyFill="1"/>
    <xf numFmtId="0" fontId="0" fillId="14" borderId="0" xfId="0" applyFill="1" applyAlignment="1">
      <alignment shrinkToFit="1"/>
    </xf>
    <xf numFmtId="0" fontId="0" fillId="15" borderId="0" xfId="0" applyFill="1" applyAlignment="1">
      <alignment shrinkToFit="1"/>
    </xf>
    <xf numFmtId="0" fontId="7" fillId="15" borderId="0" xfId="0" applyFont="1" applyFill="1"/>
    <xf numFmtId="0" fontId="5" fillId="0" borderId="0" xfId="2" applyFill="1"/>
    <xf numFmtId="0" fontId="0" fillId="22" borderId="1" xfId="0" applyFill="1" applyBorder="1"/>
    <xf numFmtId="0" fontId="2" fillId="22" borderId="1" xfId="0" applyFont="1" applyFill="1" applyBorder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9" borderId="1" xfId="0" applyFill="1" applyBorder="1" applyAlignment="1">
      <alignment horizontal="center" shrinkToFit="1"/>
    </xf>
    <xf numFmtId="0" fontId="0" fillId="7" borderId="1" xfId="0" applyFill="1" applyBorder="1" applyAlignment="1">
      <alignment horizontal="center" shrinkToFit="1"/>
    </xf>
    <xf numFmtId="0" fontId="1" fillId="6" borderId="1" xfId="1" applyFill="1" applyBorder="1" applyAlignment="1">
      <alignment horizontal="center" shrinkToFit="1"/>
    </xf>
    <xf numFmtId="0" fontId="0" fillId="8" borderId="1" xfId="0" applyFill="1" applyBorder="1" applyAlignment="1">
      <alignment horizontal="center" shrinkToFit="1"/>
    </xf>
    <xf numFmtId="0" fontId="0" fillId="12" borderId="1" xfId="0" applyFill="1" applyBorder="1" applyAlignment="1">
      <alignment horizontal="center" shrinkToFit="1"/>
    </xf>
    <xf numFmtId="0" fontId="0" fillId="6" borderId="1" xfId="0" applyFill="1" applyBorder="1" applyAlignment="1">
      <alignment horizontal="center" shrinkToFit="1"/>
    </xf>
    <xf numFmtId="0" fontId="0" fillId="11" borderId="1" xfId="0" applyFill="1" applyBorder="1" applyAlignment="1">
      <alignment horizontal="center" shrinkToFit="1"/>
    </xf>
    <xf numFmtId="0" fontId="0" fillId="10" borderId="1" xfId="0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shrinkToFit="1"/>
    </xf>
    <xf numFmtId="0" fontId="0" fillId="5" borderId="1" xfId="0" applyFill="1" applyBorder="1" applyAlignment="1">
      <alignment horizontal="center" shrinkToFit="1"/>
    </xf>
    <xf numFmtId="0" fontId="0" fillId="4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7" fillId="21" borderId="1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/>
    </xf>
    <xf numFmtId="0" fontId="10" fillId="21" borderId="1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0" fillId="20" borderId="1" xfId="0" applyFont="1" applyFill="1" applyBorder="1" applyAlignment="1">
      <alignment horizontal="left"/>
    </xf>
    <xf numFmtId="0" fontId="10" fillId="11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18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19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13" borderId="0" xfId="0" applyFont="1" applyFill="1" applyAlignment="1">
      <alignment horizontal="center"/>
    </xf>
    <xf numFmtId="0" fontId="0" fillId="8" borderId="1" xfId="0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NumberFormat="1" applyBorder="1"/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5" fillId="14" borderId="0" xfId="0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14" borderId="4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5" fillId="15" borderId="0" xfId="0" applyFont="1" applyFill="1" applyAlignment="1">
      <alignment horizontal="center"/>
    </xf>
    <xf numFmtId="0" fontId="0" fillId="13" borderId="0" xfId="0" applyFill="1" applyAlignment="1">
      <alignment shrinkToFi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4011" connectionId="2" xr16:uid="{8E7A31B5-A4CC-4705-B2E3-D91A33C91E86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4011" connectionId="4" xr16:uid="{7259BC3E-974F-4FA4-ACE8-4D312457A441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4011" connectionId="6" xr16:uid="{2808E31D-D58C-42CD-8007-BCAB59221D6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4011" connectionId="3" xr16:uid="{B9BA85D1-2C13-46CB-A8C6-500EB51F390E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4011" connectionId="5" xr16:uid="{E22ACB73-AAAD-4F09-90C4-29B99ABA77E9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4011" connectionId="1" xr16:uid="{EE2F7413-C1E0-4DFE-80D0-D6ED37901261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90D6-58BA-4E60-B2F3-CD0C2F74ED14}">
  <dimension ref="A3:AI155"/>
  <sheetViews>
    <sheetView topLeftCell="A136" zoomScale="120" zoomScaleNormal="120" workbookViewId="0">
      <selection activeCell="A145" sqref="A145"/>
    </sheetView>
  </sheetViews>
  <sheetFormatPr defaultRowHeight="14.4" x14ac:dyDescent="0.3"/>
  <cols>
    <col min="1" max="1" width="4.33203125" customWidth="1"/>
    <col min="2" max="2" width="10.33203125" bestFit="1" customWidth="1"/>
    <col min="3" max="3" width="4.5546875" customWidth="1"/>
    <col min="4" max="4" width="29" bestFit="1" customWidth="1"/>
    <col min="5" max="30" width="4.77734375" customWidth="1"/>
    <col min="31" max="31" width="5.88671875" customWidth="1"/>
    <col min="32" max="32" width="5.6640625" customWidth="1"/>
    <col min="33" max="33" width="7.21875" style="83" customWidth="1"/>
    <col min="34" max="34" width="9.6640625" bestFit="1" customWidth="1"/>
    <col min="35" max="35" width="10.33203125" bestFit="1" customWidth="1"/>
  </cols>
  <sheetData>
    <row r="3" spans="1:34" x14ac:dyDescent="0.3">
      <c r="C3" s="135" t="s">
        <v>265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34" x14ac:dyDescent="0.3"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</row>
    <row r="5" spans="1:34" x14ac:dyDescent="0.3">
      <c r="B5" s="120" t="s">
        <v>288</v>
      </c>
      <c r="D5" s="133" t="s">
        <v>266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4" x14ac:dyDescent="0.3"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x14ac:dyDescent="0.3">
      <c r="B7" s="126" t="s">
        <v>289</v>
      </c>
      <c r="D7" s="134" t="s">
        <v>267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</row>
    <row r="8" spans="1:34" x14ac:dyDescent="0.3"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</row>
    <row r="9" spans="1:34" x14ac:dyDescent="0.3">
      <c r="B9" s="123" t="s">
        <v>290</v>
      </c>
      <c r="C9" s="82"/>
    </row>
    <row r="10" spans="1:34" s="5" customFormat="1" x14ac:dyDescent="0.3">
      <c r="A10" s="3" t="s">
        <v>213</v>
      </c>
      <c r="B10" s="3" t="s">
        <v>207</v>
      </c>
      <c r="C10" s="3" t="s">
        <v>208</v>
      </c>
      <c r="D10" s="3" t="s">
        <v>209</v>
      </c>
      <c r="E10" s="142" t="s">
        <v>214</v>
      </c>
      <c r="F10" s="142"/>
      <c r="G10" s="143" t="s">
        <v>215</v>
      </c>
      <c r="H10" s="143"/>
      <c r="I10" s="139" t="s">
        <v>216</v>
      </c>
      <c r="J10" s="139"/>
      <c r="K10" s="144" t="s">
        <v>217</v>
      </c>
      <c r="L10" s="144"/>
      <c r="M10" s="145" t="s">
        <v>218</v>
      </c>
      <c r="N10" s="145"/>
      <c r="O10" s="138" t="s">
        <v>220</v>
      </c>
      <c r="P10" s="138"/>
      <c r="Q10" s="141" t="s">
        <v>224</v>
      </c>
      <c r="R10" s="141"/>
      <c r="S10" s="139" t="s">
        <v>221</v>
      </c>
      <c r="T10" s="139"/>
      <c r="U10" s="140" t="s">
        <v>222</v>
      </c>
      <c r="V10" s="140"/>
      <c r="W10" s="154" t="s">
        <v>219</v>
      </c>
      <c r="X10" s="154"/>
      <c r="Y10" s="151" t="s">
        <v>225</v>
      </c>
      <c r="Z10" s="151"/>
      <c r="AA10" s="152" t="s">
        <v>226</v>
      </c>
      <c r="AB10" s="152"/>
      <c r="AC10" s="153" t="s">
        <v>227</v>
      </c>
      <c r="AD10" s="153"/>
      <c r="AE10" s="136" t="s">
        <v>206</v>
      </c>
      <c r="AF10" s="136" t="s">
        <v>229</v>
      </c>
      <c r="AG10" s="146" t="s">
        <v>230</v>
      </c>
      <c r="AH10" s="148" t="s">
        <v>228</v>
      </c>
    </row>
    <row r="11" spans="1:34" s="5" customFormat="1" x14ac:dyDescent="0.3">
      <c r="A11" s="3"/>
      <c r="B11" s="3"/>
      <c r="C11" s="3"/>
      <c r="D11" s="3"/>
      <c r="E11" s="38" t="s">
        <v>211</v>
      </c>
      <c r="F11" s="38" t="s">
        <v>212</v>
      </c>
      <c r="G11" s="23" t="s">
        <v>211</v>
      </c>
      <c r="H11" s="23" t="s">
        <v>212</v>
      </c>
      <c r="I11" s="25" t="s">
        <v>211</v>
      </c>
      <c r="J11" s="25" t="s">
        <v>212</v>
      </c>
      <c r="K11" s="35" t="s">
        <v>211</v>
      </c>
      <c r="L11" s="35" t="s">
        <v>212</v>
      </c>
      <c r="M11" s="32" t="s">
        <v>211</v>
      </c>
      <c r="N11" s="32" t="s">
        <v>212</v>
      </c>
      <c r="O11" s="30" t="s">
        <v>211</v>
      </c>
      <c r="P11" s="30" t="s">
        <v>212</v>
      </c>
      <c r="Q11" s="27" t="s">
        <v>211</v>
      </c>
      <c r="R11" s="27" t="s">
        <v>212</v>
      </c>
      <c r="S11" s="25" t="s">
        <v>211</v>
      </c>
      <c r="T11" s="25" t="s">
        <v>212</v>
      </c>
      <c r="U11" s="23" t="s">
        <v>211</v>
      </c>
      <c r="V11" s="23" t="s">
        <v>212</v>
      </c>
      <c r="W11" s="4" t="s">
        <v>211</v>
      </c>
      <c r="X11" s="4" t="s">
        <v>212</v>
      </c>
      <c r="Y11" s="6" t="s">
        <v>211</v>
      </c>
      <c r="Z11" s="6" t="s">
        <v>212</v>
      </c>
      <c r="AA11" s="12" t="s">
        <v>211</v>
      </c>
      <c r="AB11" s="12" t="s">
        <v>212</v>
      </c>
      <c r="AC11" s="9" t="s">
        <v>211</v>
      </c>
      <c r="AD11" s="9" t="s">
        <v>212</v>
      </c>
      <c r="AE11" s="137"/>
      <c r="AF11" s="137"/>
      <c r="AG11" s="147"/>
      <c r="AH11" s="149"/>
    </row>
    <row r="12" spans="1:34" x14ac:dyDescent="0.3">
      <c r="A12" s="40"/>
      <c r="B12" s="40">
        <v>15609646</v>
      </c>
      <c r="C12" s="40" t="s">
        <v>68</v>
      </c>
      <c r="D12" s="40" t="s">
        <v>69</v>
      </c>
      <c r="E12" s="39">
        <v>94</v>
      </c>
      <c r="F12" s="39" t="s">
        <v>27</v>
      </c>
      <c r="G12" s="21">
        <v>77</v>
      </c>
      <c r="H12" s="21" t="s">
        <v>30</v>
      </c>
      <c r="I12" s="26">
        <v>81</v>
      </c>
      <c r="J12" s="26" t="s">
        <v>31</v>
      </c>
      <c r="K12" s="36">
        <v>84</v>
      </c>
      <c r="L12" s="36" t="s">
        <v>31</v>
      </c>
      <c r="M12" s="33">
        <v>86</v>
      </c>
      <c r="N12" s="33" t="s">
        <v>30</v>
      </c>
      <c r="O12" s="31"/>
      <c r="P12" s="31"/>
      <c r="Q12" s="28"/>
      <c r="R12" s="28"/>
      <c r="S12" s="26"/>
      <c r="T12" s="26"/>
      <c r="U12" s="22"/>
      <c r="V12" s="22"/>
      <c r="W12" s="150"/>
      <c r="X12" s="150"/>
      <c r="Y12" s="7"/>
      <c r="Z12" s="7"/>
      <c r="AA12" s="13"/>
      <c r="AB12" s="13"/>
      <c r="AC12" s="10"/>
      <c r="AD12" s="10"/>
      <c r="AE12" s="17">
        <f>SUM(E12,G12,I12,K12,M12,O12,Q12,S12,U12,Y12,AA12,AC12,)</f>
        <v>422</v>
      </c>
      <c r="AF12" s="17">
        <f>AE12/5</f>
        <v>84.4</v>
      </c>
      <c r="AG12" s="19"/>
      <c r="AH12" s="2" t="s">
        <v>29</v>
      </c>
    </row>
    <row r="13" spans="1:34" x14ac:dyDescent="0.3">
      <c r="A13" s="40"/>
      <c r="B13" s="40">
        <v>15609647</v>
      </c>
      <c r="C13" s="40" t="s">
        <v>68</v>
      </c>
      <c r="D13" s="84" t="s">
        <v>70</v>
      </c>
      <c r="E13" s="39">
        <v>96</v>
      </c>
      <c r="F13" s="39" t="s">
        <v>27</v>
      </c>
      <c r="G13" s="21">
        <v>96</v>
      </c>
      <c r="H13" s="21" t="s">
        <v>27</v>
      </c>
      <c r="I13" s="26">
        <v>95</v>
      </c>
      <c r="J13" s="26" t="s">
        <v>27</v>
      </c>
      <c r="K13" s="36">
        <v>95</v>
      </c>
      <c r="L13" s="36" t="s">
        <v>27</v>
      </c>
      <c r="M13" s="33">
        <v>96</v>
      </c>
      <c r="N13" s="33" t="s">
        <v>27</v>
      </c>
      <c r="O13" s="31"/>
      <c r="P13" s="31"/>
      <c r="Q13" s="28"/>
      <c r="R13" s="28"/>
      <c r="S13" s="26"/>
      <c r="T13" s="26"/>
      <c r="U13" s="22"/>
      <c r="V13" s="22"/>
      <c r="W13" s="2"/>
      <c r="X13" s="2"/>
      <c r="Y13" s="8"/>
      <c r="Z13" s="8"/>
      <c r="AA13" s="14"/>
      <c r="AB13" s="14"/>
      <c r="AC13" s="11"/>
      <c r="AD13" s="11"/>
      <c r="AE13" s="87">
        <f t="shared" ref="AE13:AE76" si="0">SUM(E13,G13,I13,K13,M13,O13,Q13,S13,U13,Y13,AA13,AC13,)</f>
        <v>478</v>
      </c>
      <c r="AF13" s="87">
        <f t="shared" ref="AF13:AF76" si="1">AE13/5</f>
        <v>95.6</v>
      </c>
      <c r="AG13" s="87">
        <v>6</v>
      </c>
      <c r="AH13" s="2" t="s">
        <v>29</v>
      </c>
    </row>
    <row r="14" spans="1:34" x14ac:dyDescent="0.3">
      <c r="A14" s="40"/>
      <c r="B14" s="40">
        <v>15609648</v>
      </c>
      <c r="C14" s="40" t="s">
        <v>68</v>
      </c>
      <c r="D14" s="40" t="s">
        <v>71</v>
      </c>
      <c r="E14" s="39">
        <v>95</v>
      </c>
      <c r="F14" s="39" t="s">
        <v>27</v>
      </c>
      <c r="G14" s="21">
        <v>91</v>
      </c>
      <c r="H14" s="21" t="s">
        <v>28</v>
      </c>
      <c r="I14" s="26">
        <v>84</v>
      </c>
      <c r="J14" s="26" t="s">
        <v>31</v>
      </c>
      <c r="K14" s="36">
        <v>82</v>
      </c>
      <c r="L14" s="36" t="s">
        <v>31</v>
      </c>
      <c r="M14" s="33">
        <v>91</v>
      </c>
      <c r="N14" s="33" t="s">
        <v>31</v>
      </c>
      <c r="O14" s="31"/>
      <c r="P14" s="31"/>
      <c r="Q14" s="28"/>
      <c r="R14" s="28"/>
      <c r="S14" s="26"/>
      <c r="T14" s="26"/>
      <c r="U14" s="22"/>
      <c r="V14" s="22"/>
      <c r="W14" s="2"/>
      <c r="X14" s="2"/>
      <c r="Y14" s="8"/>
      <c r="Z14" s="8"/>
      <c r="AA14" s="14"/>
      <c r="AB14" s="14"/>
      <c r="AC14" s="11"/>
      <c r="AD14" s="11"/>
      <c r="AE14" s="18">
        <f t="shared" si="0"/>
        <v>443</v>
      </c>
      <c r="AF14" s="18">
        <f t="shared" si="1"/>
        <v>88.6</v>
      </c>
      <c r="AG14" s="11"/>
      <c r="AH14" s="2" t="s">
        <v>29</v>
      </c>
    </row>
    <row r="15" spans="1:34" x14ac:dyDescent="0.3">
      <c r="A15" s="40"/>
      <c r="B15" s="40">
        <v>15609649</v>
      </c>
      <c r="C15" s="40" t="s">
        <v>72</v>
      </c>
      <c r="D15" s="84" t="s">
        <v>73</v>
      </c>
      <c r="E15" s="39">
        <v>94</v>
      </c>
      <c r="F15" s="39" t="s">
        <v>27</v>
      </c>
      <c r="G15" s="21">
        <v>95</v>
      </c>
      <c r="H15" s="21" t="s">
        <v>27</v>
      </c>
      <c r="I15" s="26">
        <v>95</v>
      </c>
      <c r="J15" s="26" t="s">
        <v>27</v>
      </c>
      <c r="K15" s="36">
        <v>89</v>
      </c>
      <c r="L15" s="36" t="s">
        <v>28</v>
      </c>
      <c r="M15" s="33">
        <v>95</v>
      </c>
      <c r="N15" s="33" t="s">
        <v>27</v>
      </c>
      <c r="O15" s="31"/>
      <c r="P15" s="31"/>
      <c r="Q15" s="28"/>
      <c r="R15" s="28"/>
      <c r="S15" s="26"/>
      <c r="T15" s="26"/>
      <c r="U15" s="22"/>
      <c r="V15" s="22"/>
      <c r="W15" s="2"/>
      <c r="X15" s="2"/>
      <c r="Y15" s="8"/>
      <c r="Z15" s="8"/>
      <c r="AA15" s="14"/>
      <c r="AB15" s="14"/>
      <c r="AC15" s="11"/>
      <c r="AD15" s="11"/>
      <c r="AE15" s="87">
        <f t="shared" si="0"/>
        <v>468</v>
      </c>
      <c r="AF15" s="87">
        <f t="shared" si="1"/>
        <v>93.6</v>
      </c>
      <c r="AG15" s="87"/>
      <c r="AH15" s="2" t="s">
        <v>29</v>
      </c>
    </row>
    <row r="16" spans="1:34" x14ac:dyDescent="0.3">
      <c r="A16" s="40"/>
      <c r="B16" s="40">
        <v>15609650</v>
      </c>
      <c r="C16" s="40" t="s">
        <v>68</v>
      </c>
      <c r="D16" s="84" t="s">
        <v>74</v>
      </c>
      <c r="E16" s="39">
        <v>95</v>
      </c>
      <c r="F16" s="39" t="s">
        <v>27</v>
      </c>
      <c r="G16" s="21">
        <v>95</v>
      </c>
      <c r="H16" s="21" t="s">
        <v>27</v>
      </c>
      <c r="I16" s="26">
        <v>91</v>
      </c>
      <c r="J16" s="26" t="s">
        <v>28</v>
      </c>
      <c r="K16" s="36">
        <v>88</v>
      </c>
      <c r="L16" s="36" t="s">
        <v>28</v>
      </c>
      <c r="M16" s="33">
        <v>93</v>
      </c>
      <c r="N16" s="33" t="s">
        <v>28</v>
      </c>
      <c r="O16" s="31"/>
      <c r="P16" s="31"/>
      <c r="Q16" s="28"/>
      <c r="R16" s="28"/>
      <c r="S16" s="26"/>
      <c r="T16" s="26"/>
      <c r="U16" s="22"/>
      <c r="V16" s="22"/>
      <c r="W16" s="2"/>
      <c r="X16" s="2"/>
      <c r="Y16" s="8"/>
      <c r="Z16" s="8"/>
      <c r="AA16" s="14"/>
      <c r="AB16" s="14"/>
      <c r="AC16" s="11"/>
      <c r="AD16" s="11"/>
      <c r="AE16" s="87">
        <f t="shared" si="0"/>
        <v>462</v>
      </c>
      <c r="AF16" s="87">
        <f t="shared" si="1"/>
        <v>92.4</v>
      </c>
      <c r="AG16" s="87"/>
      <c r="AH16" s="2" t="s">
        <v>29</v>
      </c>
    </row>
    <row r="17" spans="1:34" x14ac:dyDescent="0.3">
      <c r="A17" s="40"/>
      <c r="B17" s="40">
        <v>15609651</v>
      </c>
      <c r="C17" s="40" t="s">
        <v>72</v>
      </c>
      <c r="D17" s="40" t="s">
        <v>75</v>
      </c>
      <c r="E17" s="39">
        <v>93</v>
      </c>
      <c r="F17" s="39" t="s">
        <v>28</v>
      </c>
      <c r="G17" s="21">
        <v>59</v>
      </c>
      <c r="H17" s="21" t="s">
        <v>32</v>
      </c>
      <c r="I17" s="26">
        <v>73</v>
      </c>
      <c r="J17" s="26" t="s">
        <v>30</v>
      </c>
      <c r="K17" s="36">
        <v>74</v>
      </c>
      <c r="L17" s="36" t="s">
        <v>30</v>
      </c>
      <c r="M17" s="33">
        <v>82</v>
      </c>
      <c r="N17" s="33" t="s">
        <v>33</v>
      </c>
      <c r="O17" s="31"/>
      <c r="P17" s="31"/>
      <c r="Q17" s="28"/>
      <c r="R17" s="28"/>
      <c r="S17" s="26"/>
      <c r="T17" s="26"/>
      <c r="U17" s="22"/>
      <c r="V17" s="22"/>
      <c r="W17" s="2"/>
      <c r="X17" s="2"/>
      <c r="Y17" s="8"/>
      <c r="Z17" s="8"/>
      <c r="AA17" s="14"/>
      <c r="AB17" s="14"/>
      <c r="AC17" s="11"/>
      <c r="AD17" s="11"/>
      <c r="AE17" s="18">
        <f t="shared" si="0"/>
        <v>381</v>
      </c>
      <c r="AF17" s="18">
        <f t="shared" si="1"/>
        <v>76.2</v>
      </c>
      <c r="AG17" s="11"/>
      <c r="AH17" s="2" t="s">
        <v>29</v>
      </c>
    </row>
    <row r="18" spans="1:34" x14ac:dyDescent="0.3">
      <c r="A18" s="40"/>
      <c r="B18" s="40">
        <v>15609652</v>
      </c>
      <c r="C18" s="40" t="s">
        <v>72</v>
      </c>
      <c r="D18" s="84" t="s">
        <v>76</v>
      </c>
      <c r="E18" s="39">
        <v>95</v>
      </c>
      <c r="F18" s="39" t="s">
        <v>27</v>
      </c>
      <c r="G18" s="21">
        <v>93</v>
      </c>
      <c r="H18" s="21" t="s">
        <v>28</v>
      </c>
      <c r="I18" s="26">
        <v>87</v>
      </c>
      <c r="J18" s="26" t="s">
        <v>28</v>
      </c>
      <c r="K18" s="36">
        <v>93</v>
      </c>
      <c r="L18" s="36" t="s">
        <v>28</v>
      </c>
      <c r="M18" s="33">
        <v>94</v>
      </c>
      <c r="N18" s="33" t="s">
        <v>28</v>
      </c>
      <c r="O18" s="31"/>
      <c r="P18" s="31"/>
      <c r="Q18" s="28"/>
      <c r="R18" s="28"/>
      <c r="S18" s="26"/>
      <c r="T18" s="26"/>
      <c r="U18" s="22"/>
      <c r="V18" s="22"/>
      <c r="W18" s="2"/>
      <c r="X18" s="2"/>
      <c r="Y18" s="8"/>
      <c r="Z18" s="8"/>
      <c r="AA18" s="14"/>
      <c r="AB18" s="14"/>
      <c r="AC18" s="11"/>
      <c r="AD18" s="11"/>
      <c r="AE18" s="87">
        <f t="shared" si="0"/>
        <v>462</v>
      </c>
      <c r="AF18" s="87">
        <f t="shared" si="1"/>
        <v>92.4</v>
      </c>
      <c r="AG18" s="87"/>
      <c r="AH18" s="2" t="s">
        <v>29</v>
      </c>
    </row>
    <row r="19" spans="1:34" x14ac:dyDescent="0.3">
      <c r="A19" s="40"/>
      <c r="B19" s="40">
        <v>15609653</v>
      </c>
      <c r="C19" s="40" t="s">
        <v>72</v>
      </c>
      <c r="D19" s="40" t="s">
        <v>77</v>
      </c>
      <c r="E19" s="39">
        <v>89</v>
      </c>
      <c r="F19" s="39" t="s">
        <v>31</v>
      </c>
      <c r="G19" s="21">
        <v>65</v>
      </c>
      <c r="H19" s="21" t="s">
        <v>33</v>
      </c>
      <c r="I19" s="26">
        <v>79</v>
      </c>
      <c r="J19" s="26" t="s">
        <v>31</v>
      </c>
      <c r="K19" s="36">
        <v>80</v>
      </c>
      <c r="L19" s="36" t="s">
        <v>31</v>
      </c>
      <c r="M19" s="33">
        <v>83</v>
      </c>
      <c r="N19" s="33" t="s">
        <v>33</v>
      </c>
      <c r="O19" s="31"/>
      <c r="P19" s="31"/>
      <c r="Q19" s="28"/>
      <c r="R19" s="28"/>
      <c r="S19" s="26"/>
      <c r="T19" s="26"/>
      <c r="U19" s="22"/>
      <c r="V19" s="22"/>
      <c r="W19" s="2"/>
      <c r="X19" s="2"/>
      <c r="Y19" s="8"/>
      <c r="Z19" s="8"/>
      <c r="AA19" s="14"/>
      <c r="AB19" s="14"/>
      <c r="AC19" s="11"/>
      <c r="AD19" s="11"/>
      <c r="AE19" s="18">
        <f t="shared" si="0"/>
        <v>396</v>
      </c>
      <c r="AF19" s="18">
        <f t="shared" si="1"/>
        <v>79.2</v>
      </c>
      <c r="AG19" s="11"/>
      <c r="AH19" s="2" t="s">
        <v>29</v>
      </c>
    </row>
    <row r="20" spans="1:34" x14ac:dyDescent="0.3">
      <c r="A20" s="40"/>
      <c r="B20" s="40">
        <v>15609654</v>
      </c>
      <c r="C20" s="40" t="s">
        <v>72</v>
      </c>
      <c r="D20" s="40" t="s">
        <v>78</v>
      </c>
      <c r="E20" s="39">
        <v>86</v>
      </c>
      <c r="F20" s="39" t="s">
        <v>31</v>
      </c>
      <c r="G20" s="21">
        <v>92</v>
      </c>
      <c r="H20" s="21" t="s">
        <v>28</v>
      </c>
      <c r="I20" s="26">
        <v>87</v>
      </c>
      <c r="J20" s="26" t="s">
        <v>28</v>
      </c>
      <c r="K20" s="36">
        <v>89</v>
      </c>
      <c r="L20" s="36" t="s">
        <v>28</v>
      </c>
      <c r="M20" s="33">
        <v>91</v>
      </c>
      <c r="N20" s="33" t="s">
        <v>31</v>
      </c>
      <c r="O20" s="31"/>
      <c r="P20" s="31"/>
      <c r="Q20" s="28"/>
      <c r="R20" s="28"/>
      <c r="S20" s="26"/>
      <c r="T20" s="26"/>
      <c r="U20" s="22"/>
      <c r="V20" s="22"/>
      <c r="W20" s="2"/>
      <c r="X20" s="2"/>
      <c r="Y20" s="8"/>
      <c r="Z20" s="8"/>
      <c r="AA20" s="14"/>
      <c r="AB20" s="14"/>
      <c r="AC20" s="11"/>
      <c r="AD20" s="11"/>
      <c r="AE20" s="18">
        <f t="shared" si="0"/>
        <v>445</v>
      </c>
      <c r="AF20" s="18">
        <f t="shared" si="1"/>
        <v>89</v>
      </c>
      <c r="AG20" s="11"/>
      <c r="AH20" s="2" t="s">
        <v>29</v>
      </c>
    </row>
    <row r="21" spans="1:34" x14ac:dyDescent="0.3">
      <c r="A21" s="40"/>
      <c r="B21" s="40">
        <v>15609655</v>
      </c>
      <c r="C21" s="40" t="s">
        <v>68</v>
      </c>
      <c r="D21" s="40" t="s">
        <v>79</v>
      </c>
      <c r="E21" s="39">
        <v>93</v>
      </c>
      <c r="F21" s="39" t="s">
        <v>28</v>
      </c>
      <c r="G21" s="21">
        <v>63</v>
      </c>
      <c r="H21" s="21" t="s">
        <v>33</v>
      </c>
      <c r="I21" s="26">
        <v>73</v>
      </c>
      <c r="J21" s="26" t="s">
        <v>30</v>
      </c>
      <c r="K21" s="36">
        <v>70</v>
      </c>
      <c r="L21" s="36" t="s">
        <v>33</v>
      </c>
      <c r="M21" s="33">
        <v>77</v>
      </c>
      <c r="N21" s="33" t="s">
        <v>32</v>
      </c>
      <c r="O21" s="31"/>
      <c r="P21" s="31"/>
      <c r="Q21" s="28"/>
      <c r="R21" s="28"/>
      <c r="S21" s="26"/>
      <c r="T21" s="26"/>
      <c r="U21" s="22"/>
      <c r="V21" s="22"/>
      <c r="W21" s="2"/>
      <c r="X21" s="2"/>
      <c r="Y21" s="8"/>
      <c r="Z21" s="8"/>
      <c r="AA21" s="14"/>
      <c r="AB21" s="14"/>
      <c r="AC21" s="11"/>
      <c r="AD21" s="11"/>
      <c r="AE21" s="18">
        <f t="shared" si="0"/>
        <v>376</v>
      </c>
      <c r="AF21" s="18">
        <f t="shared" si="1"/>
        <v>75.2</v>
      </c>
      <c r="AG21" s="11"/>
      <c r="AH21" s="2" t="s">
        <v>29</v>
      </c>
    </row>
    <row r="22" spans="1:34" x14ac:dyDescent="0.3">
      <c r="A22" s="40"/>
      <c r="B22" s="40">
        <v>15609656</v>
      </c>
      <c r="C22" s="40" t="s">
        <v>72</v>
      </c>
      <c r="D22" s="84" t="s">
        <v>80</v>
      </c>
      <c r="E22" s="39">
        <v>95</v>
      </c>
      <c r="F22" s="39" t="s">
        <v>27</v>
      </c>
      <c r="G22" s="21">
        <v>100</v>
      </c>
      <c r="H22" s="21" t="s">
        <v>27</v>
      </c>
      <c r="I22" s="26">
        <v>95</v>
      </c>
      <c r="J22" s="26" t="s">
        <v>27</v>
      </c>
      <c r="K22" s="36">
        <v>95</v>
      </c>
      <c r="L22" s="36" t="s">
        <v>27</v>
      </c>
      <c r="M22" s="33">
        <v>97</v>
      </c>
      <c r="N22" s="33" t="s">
        <v>27</v>
      </c>
      <c r="O22" s="31"/>
      <c r="P22" s="31"/>
      <c r="Q22" s="28"/>
      <c r="R22" s="28"/>
      <c r="S22" s="26"/>
      <c r="T22" s="26"/>
      <c r="U22" s="22"/>
      <c r="V22" s="22"/>
      <c r="W22" s="2"/>
      <c r="X22" s="2"/>
      <c r="Y22" s="8"/>
      <c r="Z22" s="8"/>
      <c r="AA22" s="14"/>
      <c r="AB22" s="14"/>
      <c r="AC22" s="11"/>
      <c r="AD22" s="11"/>
      <c r="AE22" s="87">
        <f t="shared" si="0"/>
        <v>482</v>
      </c>
      <c r="AF22" s="87">
        <f t="shared" si="1"/>
        <v>96.4</v>
      </c>
      <c r="AG22" s="87">
        <v>3</v>
      </c>
      <c r="AH22" s="2" t="s">
        <v>29</v>
      </c>
    </row>
    <row r="23" spans="1:34" x14ac:dyDescent="0.3">
      <c r="A23" s="40"/>
      <c r="B23" s="40">
        <v>15609657</v>
      </c>
      <c r="C23" s="40" t="s">
        <v>72</v>
      </c>
      <c r="D23" s="84" t="s">
        <v>81</v>
      </c>
      <c r="E23" s="39">
        <v>93</v>
      </c>
      <c r="F23" s="39" t="s">
        <v>28</v>
      </c>
      <c r="G23" s="21">
        <v>83</v>
      </c>
      <c r="H23" s="21" t="s">
        <v>31</v>
      </c>
      <c r="I23" s="26">
        <v>95</v>
      </c>
      <c r="J23" s="26" t="s">
        <v>27</v>
      </c>
      <c r="K23" s="36">
        <v>88</v>
      </c>
      <c r="L23" s="36" t="s">
        <v>28</v>
      </c>
      <c r="M23" s="33">
        <v>92</v>
      </c>
      <c r="N23" s="33" t="s">
        <v>31</v>
      </c>
      <c r="O23" s="31"/>
      <c r="P23" s="31"/>
      <c r="Q23" s="28"/>
      <c r="R23" s="28"/>
      <c r="S23" s="26"/>
      <c r="T23" s="26"/>
      <c r="U23" s="22"/>
      <c r="V23" s="22"/>
      <c r="W23" s="2"/>
      <c r="X23" s="2"/>
      <c r="Y23" s="8"/>
      <c r="Z23" s="8"/>
      <c r="AA23" s="14"/>
      <c r="AB23" s="14"/>
      <c r="AC23" s="11"/>
      <c r="AD23" s="11"/>
      <c r="AE23" s="87">
        <f t="shared" si="0"/>
        <v>451</v>
      </c>
      <c r="AF23" s="87">
        <f t="shared" si="1"/>
        <v>90.2</v>
      </c>
      <c r="AG23" s="87"/>
      <c r="AH23" s="2" t="s">
        <v>29</v>
      </c>
    </row>
    <row r="24" spans="1:34" x14ac:dyDescent="0.3">
      <c r="A24" s="40"/>
      <c r="B24" s="40">
        <v>15609658</v>
      </c>
      <c r="C24" s="40" t="s">
        <v>72</v>
      </c>
      <c r="D24" s="84" t="s">
        <v>82</v>
      </c>
      <c r="E24" s="39">
        <v>94</v>
      </c>
      <c r="F24" s="39" t="s">
        <v>27</v>
      </c>
      <c r="G24" s="21">
        <v>94</v>
      </c>
      <c r="H24" s="21" t="s">
        <v>28</v>
      </c>
      <c r="I24" s="26">
        <v>94</v>
      </c>
      <c r="J24" s="26" t="s">
        <v>27</v>
      </c>
      <c r="K24" s="36">
        <v>95</v>
      </c>
      <c r="L24" s="36" t="s">
        <v>27</v>
      </c>
      <c r="M24" s="33">
        <v>93</v>
      </c>
      <c r="N24" s="33" t="s">
        <v>28</v>
      </c>
      <c r="O24" s="31"/>
      <c r="P24" s="31"/>
      <c r="Q24" s="28"/>
      <c r="R24" s="28"/>
      <c r="S24" s="26"/>
      <c r="T24" s="26"/>
      <c r="U24" s="22"/>
      <c r="V24" s="22"/>
      <c r="W24" s="2"/>
      <c r="X24" s="2"/>
      <c r="Y24" s="8"/>
      <c r="Z24" s="8"/>
      <c r="AA24" s="14"/>
      <c r="AB24" s="14"/>
      <c r="AC24" s="11"/>
      <c r="AD24" s="11"/>
      <c r="AE24" s="87">
        <f t="shared" si="0"/>
        <v>470</v>
      </c>
      <c r="AF24" s="87">
        <f t="shared" si="1"/>
        <v>94</v>
      </c>
      <c r="AG24" s="87"/>
      <c r="AH24" s="2" t="s">
        <v>29</v>
      </c>
    </row>
    <row r="25" spans="1:34" x14ac:dyDescent="0.3">
      <c r="A25" s="40"/>
      <c r="B25" s="40">
        <v>15609659</v>
      </c>
      <c r="C25" s="40" t="s">
        <v>72</v>
      </c>
      <c r="D25" s="84" t="s">
        <v>83</v>
      </c>
      <c r="E25" s="39">
        <v>95</v>
      </c>
      <c r="F25" s="39" t="s">
        <v>27</v>
      </c>
      <c r="G25" s="21">
        <v>96</v>
      </c>
      <c r="H25" s="21" t="s">
        <v>27</v>
      </c>
      <c r="I25" s="26">
        <v>95</v>
      </c>
      <c r="J25" s="26" t="s">
        <v>27</v>
      </c>
      <c r="K25" s="36">
        <v>95</v>
      </c>
      <c r="L25" s="36" t="s">
        <v>27</v>
      </c>
      <c r="M25" s="33">
        <v>94</v>
      </c>
      <c r="N25" s="33" t="s">
        <v>28</v>
      </c>
      <c r="O25" s="31"/>
      <c r="P25" s="31"/>
      <c r="Q25" s="28"/>
      <c r="R25" s="28"/>
      <c r="S25" s="26"/>
      <c r="T25" s="26"/>
      <c r="U25" s="22"/>
      <c r="V25" s="22"/>
      <c r="W25" s="2"/>
      <c r="X25" s="2"/>
      <c r="Y25" s="8"/>
      <c r="Z25" s="8"/>
      <c r="AA25" s="14"/>
      <c r="AB25" s="14"/>
      <c r="AC25" s="11"/>
      <c r="AD25" s="11"/>
      <c r="AE25" s="87">
        <f t="shared" si="0"/>
        <v>475</v>
      </c>
      <c r="AF25" s="87">
        <f t="shared" si="1"/>
        <v>95</v>
      </c>
      <c r="AG25" s="87">
        <v>9</v>
      </c>
      <c r="AH25" s="2" t="s">
        <v>29</v>
      </c>
    </row>
    <row r="26" spans="1:34" x14ac:dyDescent="0.3">
      <c r="A26" s="40"/>
      <c r="B26" s="40">
        <v>15609660</v>
      </c>
      <c r="C26" s="40" t="s">
        <v>68</v>
      </c>
      <c r="D26" s="84" t="s">
        <v>84</v>
      </c>
      <c r="E26" s="39">
        <v>94</v>
      </c>
      <c r="F26" s="39" t="s">
        <v>27</v>
      </c>
      <c r="G26" s="21">
        <v>93</v>
      </c>
      <c r="H26" s="21" t="s">
        <v>28</v>
      </c>
      <c r="I26" s="26">
        <v>93</v>
      </c>
      <c r="J26" s="26" t="s">
        <v>28</v>
      </c>
      <c r="K26" s="36">
        <v>82</v>
      </c>
      <c r="L26" s="36" t="s">
        <v>31</v>
      </c>
      <c r="M26" s="33">
        <v>94</v>
      </c>
      <c r="N26" s="33" t="s">
        <v>28</v>
      </c>
      <c r="O26" s="31"/>
      <c r="P26" s="31"/>
      <c r="Q26" s="28"/>
      <c r="R26" s="28"/>
      <c r="S26" s="26"/>
      <c r="T26" s="26"/>
      <c r="U26" s="22"/>
      <c r="V26" s="22"/>
      <c r="W26" s="2"/>
      <c r="X26" s="2"/>
      <c r="Y26" s="8"/>
      <c r="Z26" s="8"/>
      <c r="AA26" s="14"/>
      <c r="AB26" s="14"/>
      <c r="AC26" s="11"/>
      <c r="AD26" s="11"/>
      <c r="AE26" s="87">
        <f t="shared" si="0"/>
        <v>456</v>
      </c>
      <c r="AF26" s="87">
        <f t="shared" si="1"/>
        <v>91.2</v>
      </c>
      <c r="AG26" s="87"/>
      <c r="AH26" s="2" t="s">
        <v>29</v>
      </c>
    </row>
    <row r="27" spans="1:34" x14ac:dyDescent="0.3">
      <c r="A27" s="40"/>
      <c r="B27" s="40">
        <v>15609661</v>
      </c>
      <c r="C27" s="40" t="s">
        <v>68</v>
      </c>
      <c r="D27" s="40" t="s">
        <v>85</v>
      </c>
      <c r="E27" s="39">
        <v>94</v>
      </c>
      <c r="F27" s="39" t="s">
        <v>27</v>
      </c>
      <c r="G27" s="21">
        <v>64</v>
      </c>
      <c r="H27" s="21" t="s">
        <v>33</v>
      </c>
      <c r="I27" s="26">
        <v>51</v>
      </c>
      <c r="J27" s="26" t="s">
        <v>34</v>
      </c>
      <c r="K27" s="36">
        <v>63</v>
      </c>
      <c r="L27" s="36" t="s">
        <v>32</v>
      </c>
      <c r="M27" s="33">
        <v>85</v>
      </c>
      <c r="N27" s="33" t="s">
        <v>30</v>
      </c>
      <c r="O27" s="31"/>
      <c r="P27" s="31"/>
      <c r="Q27" s="28"/>
      <c r="R27" s="28"/>
      <c r="S27" s="26"/>
      <c r="T27" s="26"/>
      <c r="U27" s="22"/>
      <c r="V27" s="22"/>
      <c r="W27" s="2">
        <v>98</v>
      </c>
      <c r="X27" s="2" t="s">
        <v>27</v>
      </c>
      <c r="Y27" s="8"/>
      <c r="Z27" s="8"/>
      <c r="AA27" s="14"/>
      <c r="AB27" s="14"/>
      <c r="AC27" s="11"/>
      <c r="AD27" s="11"/>
      <c r="AE27" s="18">
        <f t="shared" si="0"/>
        <v>357</v>
      </c>
      <c r="AF27" s="18">
        <f t="shared" si="1"/>
        <v>71.400000000000006</v>
      </c>
      <c r="AG27" s="11"/>
      <c r="AH27" s="2" t="s">
        <v>29</v>
      </c>
    </row>
    <row r="28" spans="1:34" x14ac:dyDescent="0.3">
      <c r="A28" s="40"/>
      <c r="B28" s="40">
        <v>15609662</v>
      </c>
      <c r="C28" s="40" t="s">
        <v>72</v>
      </c>
      <c r="D28" s="84" t="s">
        <v>86</v>
      </c>
      <c r="E28" s="39">
        <v>99</v>
      </c>
      <c r="F28" s="39" t="s">
        <v>27</v>
      </c>
      <c r="G28" s="21">
        <v>98</v>
      </c>
      <c r="H28" s="21" t="s">
        <v>27</v>
      </c>
      <c r="I28" s="26">
        <v>95</v>
      </c>
      <c r="J28" s="26" t="s">
        <v>27</v>
      </c>
      <c r="K28" s="36">
        <v>95</v>
      </c>
      <c r="L28" s="36" t="s">
        <v>27</v>
      </c>
      <c r="M28" s="33">
        <v>98</v>
      </c>
      <c r="N28" s="33" t="s">
        <v>27</v>
      </c>
      <c r="O28" s="31"/>
      <c r="P28" s="31"/>
      <c r="Q28" s="28"/>
      <c r="R28" s="28"/>
      <c r="S28" s="26"/>
      <c r="T28" s="26"/>
      <c r="U28" s="22"/>
      <c r="V28" s="22"/>
      <c r="W28" s="2"/>
      <c r="X28" s="2"/>
      <c r="Y28" s="8"/>
      <c r="Z28" s="8"/>
      <c r="AA28" s="14"/>
      <c r="AB28" s="14"/>
      <c r="AC28" s="11"/>
      <c r="AD28" s="11"/>
      <c r="AE28" s="87">
        <f t="shared" si="0"/>
        <v>485</v>
      </c>
      <c r="AF28" s="87">
        <f t="shared" si="1"/>
        <v>97</v>
      </c>
      <c r="AG28" s="87">
        <v>1</v>
      </c>
      <c r="AH28" s="2" t="s">
        <v>29</v>
      </c>
    </row>
    <row r="29" spans="1:34" x14ac:dyDescent="0.3">
      <c r="A29" s="40"/>
      <c r="B29" s="40">
        <v>15609663</v>
      </c>
      <c r="C29" s="40" t="s">
        <v>68</v>
      </c>
      <c r="D29" s="40" t="s">
        <v>87</v>
      </c>
      <c r="E29" s="39">
        <v>92</v>
      </c>
      <c r="F29" s="39" t="s">
        <v>28</v>
      </c>
      <c r="G29" s="21">
        <v>56</v>
      </c>
      <c r="H29" s="21" t="s">
        <v>36</v>
      </c>
      <c r="I29" s="26">
        <v>55</v>
      </c>
      <c r="J29" s="26" t="s">
        <v>34</v>
      </c>
      <c r="K29" s="36">
        <v>54</v>
      </c>
      <c r="L29" s="36" t="s">
        <v>34</v>
      </c>
      <c r="M29" s="33">
        <v>77</v>
      </c>
      <c r="N29" s="33" t="s">
        <v>32</v>
      </c>
      <c r="O29" s="31"/>
      <c r="P29" s="31"/>
      <c r="Q29" s="28"/>
      <c r="R29" s="28"/>
      <c r="S29" s="26"/>
      <c r="T29" s="26"/>
      <c r="U29" s="22"/>
      <c r="V29" s="22"/>
      <c r="W29" s="2">
        <v>76</v>
      </c>
      <c r="X29" s="2" t="s">
        <v>33</v>
      </c>
      <c r="Y29" s="8"/>
      <c r="Z29" s="8"/>
      <c r="AA29" s="14"/>
      <c r="AB29" s="14"/>
      <c r="AC29" s="11"/>
      <c r="AD29" s="11"/>
      <c r="AE29" s="18">
        <f t="shared" si="0"/>
        <v>334</v>
      </c>
      <c r="AF29" s="18">
        <f t="shared" si="1"/>
        <v>66.8</v>
      </c>
      <c r="AG29" s="11"/>
      <c r="AH29" s="2" t="s">
        <v>29</v>
      </c>
    </row>
    <row r="30" spans="1:34" x14ac:dyDescent="0.3">
      <c r="A30" s="40"/>
      <c r="B30" s="40">
        <v>15609664</v>
      </c>
      <c r="C30" s="40" t="s">
        <v>72</v>
      </c>
      <c r="D30" s="84" t="s">
        <v>88</v>
      </c>
      <c r="E30" s="39">
        <v>95</v>
      </c>
      <c r="F30" s="39" t="s">
        <v>27</v>
      </c>
      <c r="G30" s="21">
        <v>98</v>
      </c>
      <c r="H30" s="21" t="s">
        <v>27</v>
      </c>
      <c r="I30" s="26">
        <v>95</v>
      </c>
      <c r="J30" s="26" t="s">
        <v>27</v>
      </c>
      <c r="K30" s="36">
        <v>95</v>
      </c>
      <c r="L30" s="36" t="s">
        <v>27</v>
      </c>
      <c r="M30" s="33">
        <v>97</v>
      </c>
      <c r="N30" s="33" t="s">
        <v>27</v>
      </c>
      <c r="O30" s="31"/>
      <c r="P30" s="31"/>
      <c r="Q30" s="28"/>
      <c r="R30" s="28"/>
      <c r="S30" s="26"/>
      <c r="T30" s="26"/>
      <c r="U30" s="22"/>
      <c r="V30" s="22"/>
      <c r="W30" s="2"/>
      <c r="X30" s="2"/>
      <c r="Y30" s="8"/>
      <c r="Z30" s="8"/>
      <c r="AA30" s="14"/>
      <c r="AB30" s="14"/>
      <c r="AC30" s="11"/>
      <c r="AD30" s="11"/>
      <c r="AE30" s="87">
        <f t="shared" si="0"/>
        <v>480</v>
      </c>
      <c r="AF30" s="87">
        <f t="shared" si="1"/>
        <v>96</v>
      </c>
      <c r="AG30" s="87">
        <v>4</v>
      </c>
      <c r="AH30" s="2" t="s">
        <v>29</v>
      </c>
    </row>
    <row r="31" spans="1:34" x14ac:dyDescent="0.3">
      <c r="A31" s="40"/>
      <c r="B31" s="40">
        <v>15609665</v>
      </c>
      <c r="C31" s="40" t="s">
        <v>72</v>
      </c>
      <c r="D31" s="40" t="s">
        <v>89</v>
      </c>
      <c r="E31" s="39">
        <v>94</v>
      </c>
      <c r="F31" s="39" t="s">
        <v>27</v>
      </c>
      <c r="G31" s="21">
        <v>74</v>
      </c>
      <c r="H31" s="21" t="s">
        <v>30</v>
      </c>
      <c r="I31" s="26">
        <v>82</v>
      </c>
      <c r="J31" s="26" t="s">
        <v>31</v>
      </c>
      <c r="K31" s="36">
        <v>82</v>
      </c>
      <c r="L31" s="36" t="s">
        <v>31</v>
      </c>
      <c r="M31" s="33">
        <v>86</v>
      </c>
      <c r="N31" s="33" t="s">
        <v>30</v>
      </c>
      <c r="O31" s="31"/>
      <c r="P31" s="31"/>
      <c r="Q31" s="28"/>
      <c r="R31" s="28"/>
      <c r="S31" s="26"/>
      <c r="T31" s="26"/>
      <c r="U31" s="22"/>
      <c r="V31" s="22"/>
      <c r="W31" s="2"/>
      <c r="X31" s="2"/>
      <c r="Y31" s="8"/>
      <c r="Z31" s="8"/>
      <c r="AA31" s="14"/>
      <c r="AB31" s="14"/>
      <c r="AC31" s="11"/>
      <c r="AD31" s="11"/>
      <c r="AE31" s="18">
        <f t="shared" si="0"/>
        <v>418</v>
      </c>
      <c r="AF31" s="18">
        <f t="shared" si="1"/>
        <v>83.6</v>
      </c>
      <c r="AG31" s="11"/>
      <c r="AH31" s="2" t="s">
        <v>29</v>
      </c>
    </row>
    <row r="32" spans="1:34" x14ac:dyDescent="0.3">
      <c r="A32" s="40"/>
      <c r="B32" s="40">
        <v>15609666</v>
      </c>
      <c r="C32" s="40" t="s">
        <v>68</v>
      </c>
      <c r="D32" s="84" t="s">
        <v>90</v>
      </c>
      <c r="E32" s="39">
        <v>95</v>
      </c>
      <c r="F32" s="39" t="s">
        <v>27</v>
      </c>
      <c r="G32" s="21">
        <v>95</v>
      </c>
      <c r="H32" s="21" t="s">
        <v>27</v>
      </c>
      <c r="I32" s="26">
        <v>83</v>
      </c>
      <c r="J32" s="26" t="s">
        <v>31</v>
      </c>
      <c r="K32" s="36">
        <v>86</v>
      </c>
      <c r="L32" s="36" t="s">
        <v>31</v>
      </c>
      <c r="M32" s="33">
        <v>92</v>
      </c>
      <c r="N32" s="33" t="s">
        <v>31</v>
      </c>
      <c r="O32" s="31"/>
      <c r="P32" s="31"/>
      <c r="Q32" s="28"/>
      <c r="R32" s="28"/>
      <c r="S32" s="26"/>
      <c r="T32" s="26"/>
      <c r="U32" s="22"/>
      <c r="V32" s="22"/>
      <c r="W32" s="2"/>
      <c r="X32" s="2"/>
      <c r="Y32" s="8"/>
      <c r="Z32" s="8"/>
      <c r="AA32" s="14"/>
      <c r="AB32" s="14"/>
      <c r="AC32" s="11"/>
      <c r="AD32" s="11"/>
      <c r="AE32" s="87">
        <f t="shared" si="0"/>
        <v>451</v>
      </c>
      <c r="AF32" s="87">
        <f t="shared" si="1"/>
        <v>90.2</v>
      </c>
      <c r="AG32" s="87"/>
      <c r="AH32" s="2" t="s">
        <v>29</v>
      </c>
    </row>
    <row r="33" spans="1:34" x14ac:dyDescent="0.3">
      <c r="A33" s="40"/>
      <c r="B33" s="40">
        <v>15609667</v>
      </c>
      <c r="C33" s="40" t="s">
        <v>72</v>
      </c>
      <c r="D33" s="40" t="s">
        <v>91</v>
      </c>
      <c r="E33" s="39">
        <v>93</v>
      </c>
      <c r="F33" s="39" t="s">
        <v>28</v>
      </c>
      <c r="G33" s="21">
        <v>72</v>
      </c>
      <c r="H33" s="21" t="s">
        <v>30</v>
      </c>
      <c r="I33" s="26">
        <v>77</v>
      </c>
      <c r="J33" s="26" t="s">
        <v>30</v>
      </c>
      <c r="K33" s="36">
        <v>87</v>
      </c>
      <c r="L33" s="36" t="s">
        <v>28</v>
      </c>
      <c r="M33" s="33">
        <v>92</v>
      </c>
      <c r="N33" s="33" t="s">
        <v>31</v>
      </c>
      <c r="O33" s="31"/>
      <c r="P33" s="31"/>
      <c r="Q33" s="28"/>
      <c r="R33" s="28"/>
      <c r="S33" s="26"/>
      <c r="T33" s="26"/>
      <c r="U33" s="22"/>
      <c r="V33" s="22"/>
      <c r="W33" s="2">
        <v>100</v>
      </c>
      <c r="X33" s="2" t="s">
        <v>27</v>
      </c>
      <c r="Y33" s="8"/>
      <c r="Z33" s="8"/>
      <c r="AA33" s="14"/>
      <c r="AB33" s="14"/>
      <c r="AC33" s="11"/>
      <c r="AD33" s="11"/>
      <c r="AE33" s="18">
        <f t="shared" si="0"/>
        <v>421</v>
      </c>
      <c r="AF33" s="18">
        <f t="shared" si="1"/>
        <v>84.2</v>
      </c>
      <c r="AG33" s="11"/>
      <c r="AH33" s="2" t="s">
        <v>29</v>
      </c>
    </row>
    <row r="34" spans="1:34" x14ac:dyDescent="0.3">
      <c r="A34" s="40"/>
      <c r="B34" s="40">
        <v>15609668</v>
      </c>
      <c r="C34" s="40" t="s">
        <v>72</v>
      </c>
      <c r="D34" s="84" t="s">
        <v>92</v>
      </c>
      <c r="E34" s="39">
        <v>95</v>
      </c>
      <c r="F34" s="39" t="s">
        <v>27</v>
      </c>
      <c r="G34" s="21">
        <v>95</v>
      </c>
      <c r="H34" s="21" t="s">
        <v>27</v>
      </c>
      <c r="I34" s="26">
        <v>95</v>
      </c>
      <c r="J34" s="26" t="s">
        <v>27</v>
      </c>
      <c r="K34" s="36">
        <v>95</v>
      </c>
      <c r="L34" s="36" t="s">
        <v>27</v>
      </c>
      <c r="M34" s="33">
        <v>96</v>
      </c>
      <c r="N34" s="33" t="s">
        <v>27</v>
      </c>
      <c r="O34" s="31"/>
      <c r="P34" s="31"/>
      <c r="Q34" s="28"/>
      <c r="R34" s="28"/>
      <c r="S34" s="26"/>
      <c r="T34" s="26"/>
      <c r="U34" s="22"/>
      <c r="V34" s="22"/>
      <c r="W34" s="2"/>
      <c r="X34" s="2"/>
      <c r="Y34" s="8"/>
      <c r="Z34" s="8"/>
      <c r="AA34" s="14"/>
      <c r="AB34" s="14"/>
      <c r="AC34" s="11"/>
      <c r="AD34" s="11"/>
      <c r="AE34" s="87">
        <f t="shared" si="0"/>
        <v>476</v>
      </c>
      <c r="AF34" s="87">
        <f t="shared" si="1"/>
        <v>95.2</v>
      </c>
      <c r="AG34" s="87">
        <v>8</v>
      </c>
      <c r="AH34" s="2" t="s">
        <v>29</v>
      </c>
    </row>
    <row r="35" spans="1:34" x14ac:dyDescent="0.3">
      <c r="A35" s="40"/>
      <c r="B35" s="40">
        <v>15609669</v>
      </c>
      <c r="C35" s="40" t="s">
        <v>68</v>
      </c>
      <c r="D35" s="40" t="s">
        <v>101</v>
      </c>
      <c r="E35" s="39">
        <v>94</v>
      </c>
      <c r="F35" s="39" t="s">
        <v>27</v>
      </c>
      <c r="G35" s="21">
        <v>78</v>
      </c>
      <c r="H35" s="21" t="s">
        <v>31</v>
      </c>
      <c r="I35" s="26">
        <v>79</v>
      </c>
      <c r="J35" s="26" t="s">
        <v>31</v>
      </c>
      <c r="K35" s="36">
        <v>82</v>
      </c>
      <c r="L35" s="36" t="s">
        <v>31</v>
      </c>
      <c r="M35" s="33">
        <v>84</v>
      </c>
      <c r="N35" s="33" t="s">
        <v>33</v>
      </c>
      <c r="O35" s="31"/>
      <c r="P35" s="31"/>
      <c r="Q35" s="28"/>
      <c r="R35" s="28"/>
      <c r="S35" s="26"/>
      <c r="T35" s="26"/>
      <c r="U35" s="22"/>
      <c r="V35" s="22"/>
      <c r="W35" s="2"/>
      <c r="X35" s="2"/>
      <c r="Y35" s="8"/>
      <c r="Z35" s="8"/>
      <c r="AA35" s="14"/>
      <c r="AB35" s="14"/>
      <c r="AC35" s="11"/>
      <c r="AD35" s="11"/>
      <c r="AE35" s="18">
        <f t="shared" si="0"/>
        <v>417</v>
      </c>
      <c r="AF35" s="18">
        <f t="shared" si="1"/>
        <v>83.4</v>
      </c>
      <c r="AG35" s="11"/>
      <c r="AH35" s="2" t="s">
        <v>29</v>
      </c>
    </row>
    <row r="36" spans="1:34" x14ac:dyDescent="0.3">
      <c r="A36" s="40"/>
      <c r="B36" s="40">
        <v>15609670</v>
      </c>
      <c r="C36" s="40" t="s">
        <v>72</v>
      </c>
      <c r="D36" s="40" t="s">
        <v>102</v>
      </c>
      <c r="E36" s="39">
        <v>83</v>
      </c>
      <c r="F36" s="39" t="s">
        <v>30</v>
      </c>
      <c r="G36" s="21">
        <v>81</v>
      </c>
      <c r="H36" s="21" t="s">
        <v>31</v>
      </c>
      <c r="I36" s="26">
        <v>89</v>
      </c>
      <c r="J36" s="26" t="s">
        <v>28</v>
      </c>
      <c r="K36" s="36">
        <v>83</v>
      </c>
      <c r="L36" s="36" t="s">
        <v>31</v>
      </c>
      <c r="M36" s="33">
        <v>86</v>
      </c>
      <c r="N36" s="33" t="s">
        <v>30</v>
      </c>
      <c r="O36" s="31"/>
      <c r="P36" s="31"/>
      <c r="Q36" s="28"/>
      <c r="R36" s="28"/>
      <c r="S36" s="26"/>
      <c r="T36" s="26"/>
      <c r="U36" s="22"/>
      <c r="V36" s="22"/>
      <c r="W36" s="2"/>
      <c r="X36" s="2"/>
      <c r="Y36" s="8"/>
      <c r="Z36" s="8"/>
      <c r="AA36" s="14"/>
      <c r="AB36" s="14"/>
      <c r="AC36" s="11"/>
      <c r="AD36" s="11"/>
      <c r="AE36" s="18">
        <f t="shared" si="0"/>
        <v>422</v>
      </c>
      <c r="AF36" s="18">
        <f t="shared" si="1"/>
        <v>84.4</v>
      </c>
      <c r="AG36" s="11"/>
      <c r="AH36" s="2" t="s">
        <v>29</v>
      </c>
    </row>
    <row r="37" spans="1:34" x14ac:dyDescent="0.3">
      <c r="A37" s="40"/>
      <c r="B37" s="40">
        <v>15609671</v>
      </c>
      <c r="C37" s="40" t="s">
        <v>72</v>
      </c>
      <c r="D37" s="84" t="s">
        <v>103</v>
      </c>
      <c r="E37" s="39">
        <v>93</v>
      </c>
      <c r="F37" s="39" t="s">
        <v>28</v>
      </c>
      <c r="G37" s="21">
        <v>95</v>
      </c>
      <c r="H37" s="21" t="s">
        <v>27</v>
      </c>
      <c r="I37" s="26">
        <v>89</v>
      </c>
      <c r="J37" s="26" t="s">
        <v>28</v>
      </c>
      <c r="K37" s="36">
        <v>86</v>
      </c>
      <c r="L37" s="36" t="s">
        <v>31</v>
      </c>
      <c r="M37" s="33">
        <v>93</v>
      </c>
      <c r="N37" s="33" t="s">
        <v>28</v>
      </c>
      <c r="O37" s="31"/>
      <c r="P37" s="31"/>
      <c r="Q37" s="28"/>
      <c r="R37" s="28"/>
      <c r="S37" s="26"/>
      <c r="T37" s="26"/>
      <c r="U37" s="22"/>
      <c r="V37" s="22"/>
      <c r="W37" s="2"/>
      <c r="X37" s="2"/>
      <c r="Y37" s="8"/>
      <c r="Z37" s="8"/>
      <c r="AA37" s="14"/>
      <c r="AB37" s="14"/>
      <c r="AC37" s="11"/>
      <c r="AD37" s="11"/>
      <c r="AE37" s="87">
        <f t="shared" si="0"/>
        <v>456</v>
      </c>
      <c r="AF37" s="87">
        <f t="shared" si="1"/>
        <v>91.2</v>
      </c>
      <c r="AG37" s="87"/>
      <c r="AH37" s="2" t="s">
        <v>29</v>
      </c>
    </row>
    <row r="38" spans="1:34" x14ac:dyDescent="0.3">
      <c r="A38" s="40"/>
      <c r="B38" s="40">
        <v>15609672</v>
      </c>
      <c r="C38" s="40" t="s">
        <v>72</v>
      </c>
      <c r="D38" s="40" t="s">
        <v>104</v>
      </c>
      <c r="E38" s="39">
        <v>94</v>
      </c>
      <c r="F38" s="39" t="s">
        <v>27</v>
      </c>
      <c r="G38" s="21">
        <v>58</v>
      </c>
      <c r="H38" s="21" t="s">
        <v>32</v>
      </c>
      <c r="I38" s="26">
        <v>69</v>
      </c>
      <c r="J38" s="26" t="s">
        <v>33</v>
      </c>
      <c r="K38" s="36">
        <v>65</v>
      </c>
      <c r="L38" s="36" t="s">
        <v>32</v>
      </c>
      <c r="M38" s="33">
        <v>84</v>
      </c>
      <c r="N38" s="33" t="s">
        <v>33</v>
      </c>
      <c r="O38" s="31"/>
      <c r="P38" s="31"/>
      <c r="Q38" s="28"/>
      <c r="R38" s="28"/>
      <c r="S38" s="26"/>
      <c r="T38" s="26"/>
      <c r="U38" s="22"/>
      <c r="V38" s="22"/>
      <c r="W38" s="2">
        <v>91</v>
      </c>
      <c r="X38" s="2" t="s">
        <v>28</v>
      </c>
      <c r="Y38" s="8"/>
      <c r="Z38" s="8"/>
      <c r="AA38" s="14"/>
      <c r="AB38" s="14"/>
      <c r="AC38" s="11"/>
      <c r="AD38" s="11"/>
      <c r="AE38" s="18">
        <f t="shared" si="0"/>
        <v>370</v>
      </c>
      <c r="AF38" s="18">
        <f t="shared" si="1"/>
        <v>74</v>
      </c>
      <c r="AG38" s="11"/>
      <c r="AH38" s="2" t="s">
        <v>29</v>
      </c>
    </row>
    <row r="39" spans="1:34" x14ac:dyDescent="0.3">
      <c r="A39" s="40"/>
      <c r="B39" s="40">
        <v>15609673</v>
      </c>
      <c r="C39" s="40" t="s">
        <v>68</v>
      </c>
      <c r="D39" s="40" t="s">
        <v>105</v>
      </c>
      <c r="E39" s="39">
        <v>94</v>
      </c>
      <c r="F39" s="39" t="s">
        <v>27</v>
      </c>
      <c r="G39" s="21">
        <v>83</v>
      </c>
      <c r="H39" s="21" t="s">
        <v>31</v>
      </c>
      <c r="I39" s="26">
        <v>84</v>
      </c>
      <c r="J39" s="26" t="s">
        <v>31</v>
      </c>
      <c r="K39" s="36">
        <v>90</v>
      </c>
      <c r="L39" s="36" t="s">
        <v>28</v>
      </c>
      <c r="M39" s="33">
        <v>91</v>
      </c>
      <c r="N39" s="33" t="s">
        <v>31</v>
      </c>
      <c r="O39" s="31"/>
      <c r="P39" s="31"/>
      <c r="Q39" s="28"/>
      <c r="R39" s="28"/>
      <c r="S39" s="26"/>
      <c r="T39" s="26"/>
      <c r="U39" s="22"/>
      <c r="V39" s="22"/>
      <c r="W39" s="2"/>
      <c r="X39" s="2"/>
      <c r="Y39" s="8"/>
      <c r="Z39" s="8"/>
      <c r="AA39" s="14"/>
      <c r="AB39" s="14"/>
      <c r="AC39" s="11"/>
      <c r="AD39" s="11"/>
      <c r="AE39" s="18">
        <f t="shared" si="0"/>
        <v>442</v>
      </c>
      <c r="AF39" s="18">
        <f t="shared" si="1"/>
        <v>88.4</v>
      </c>
      <c r="AG39" s="11"/>
      <c r="AH39" s="2" t="s">
        <v>29</v>
      </c>
    </row>
    <row r="40" spans="1:34" x14ac:dyDescent="0.3">
      <c r="A40" s="40"/>
      <c r="B40" s="40">
        <v>15609674</v>
      </c>
      <c r="C40" s="40" t="s">
        <v>72</v>
      </c>
      <c r="D40" s="40" t="s">
        <v>106</v>
      </c>
      <c r="E40" s="39">
        <v>95</v>
      </c>
      <c r="F40" s="39" t="s">
        <v>27</v>
      </c>
      <c r="G40" s="21">
        <v>64</v>
      </c>
      <c r="H40" s="21" t="s">
        <v>33</v>
      </c>
      <c r="I40" s="26">
        <v>68</v>
      </c>
      <c r="J40" s="26" t="s">
        <v>33</v>
      </c>
      <c r="K40" s="36">
        <v>63</v>
      </c>
      <c r="L40" s="36" t="s">
        <v>32</v>
      </c>
      <c r="M40" s="33">
        <v>77</v>
      </c>
      <c r="N40" s="33" t="s">
        <v>32</v>
      </c>
      <c r="O40" s="31"/>
      <c r="P40" s="31"/>
      <c r="Q40" s="28"/>
      <c r="R40" s="28"/>
      <c r="S40" s="26"/>
      <c r="T40" s="26"/>
      <c r="U40" s="22"/>
      <c r="V40" s="22"/>
      <c r="W40" s="2"/>
      <c r="X40" s="2"/>
      <c r="Y40" s="8"/>
      <c r="Z40" s="8"/>
      <c r="AA40" s="14"/>
      <c r="AB40" s="14"/>
      <c r="AC40" s="11"/>
      <c r="AD40" s="11"/>
      <c r="AE40" s="18">
        <f t="shared" si="0"/>
        <v>367</v>
      </c>
      <c r="AF40" s="18">
        <f t="shared" si="1"/>
        <v>73.400000000000006</v>
      </c>
      <c r="AG40" s="11"/>
      <c r="AH40" s="2" t="s">
        <v>29</v>
      </c>
    </row>
    <row r="41" spans="1:34" x14ac:dyDescent="0.3">
      <c r="A41" s="40"/>
      <c r="B41" s="40">
        <v>15609675</v>
      </c>
      <c r="C41" s="40" t="s">
        <v>72</v>
      </c>
      <c r="D41" s="40" t="s">
        <v>107</v>
      </c>
      <c r="E41" s="39">
        <v>92</v>
      </c>
      <c r="F41" s="39" t="s">
        <v>28</v>
      </c>
      <c r="G41" s="21">
        <v>78</v>
      </c>
      <c r="H41" s="21" t="s">
        <v>31</v>
      </c>
      <c r="I41" s="26">
        <v>87</v>
      </c>
      <c r="J41" s="26" t="s">
        <v>28</v>
      </c>
      <c r="K41" s="36">
        <v>88</v>
      </c>
      <c r="L41" s="36" t="s">
        <v>28</v>
      </c>
      <c r="M41" s="33">
        <v>88</v>
      </c>
      <c r="N41" s="33" t="s">
        <v>30</v>
      </c>
      <c r="O41" s="31"/>
      <c r="P41" s="31"/>
      <c r="Q41" s="28"/>
      <c r="R41" s="28"/>
      <c r="S41" s="26"/>
      <c r="T41" s="26"/>
      <c r="U41" s="22"/>
      <c r="V41" s="22"/>
      <c r="W41" s="2"/>
      <c r="X41" s="2"/>
      <c r="Y41" s="8"/>
      <c r="Z41" s="8"/>
      <c r="AA41" s="14"/>
      <c r="AB41" s="14"/>
      <c r="AC41" s="11"/>
      <c r="AD41" s="11"/>
      <c r="AE41" s="18">
        <f t="shared" si="0"/>
        <v>433</v>
      </c>
      <c r="AF41" s="18">
        <f t="shared" si="1"/>
        <v>86.6</v>
      </c>
      <c r="AG41" s="11"/>
      <c r="AH41" s="2" t="s">
        <v>29</v>
      </c>
    </row>
    <row r="42" spans="1:34" x14ac:dyDescent="0.3">
      <c r="A42" s="41"/>
      <c r="B42" s="41">
        <v>15609676</v>
      </c>
      <c r="C42" s="41" t="s">
        <v>68</v>
      </c>
      <c r="D42" s="41" t="s">
        <v>108</v>
      </c>
      <c r="E42" s="39">
        <v>92</v>
      </c>
      <c r="F42" s="39" t="s">
        <v>28</v>
      </c>
      <c r="G42" s="21"/>
      <c r="H42" s="21"/>
      <c r="I42" s="26">
        <v>66</v>
      </c>
      <c r="J42" s="26" t="s">
        <v>32</v>
      </c>
      <c r="K42" s="36">
        <v>65</v>
      </c>
      <c r="L42" s="36" t="s">
        <v>32</v>
      </c>
      <c r="M42" s="33"/>
      <c r="N42" s="33"/>
      <c r="O42" s="31">
        <v>82</v>
      </c>
      <c r="P42" s="31" t="s">
        <v>30</v>
      </c>
      <c r="Q42" s="28"/>
      <c r="R42" s="28"/>
      <c r="S42" s="26"/>
      <c r="T42" s="26"/>
      <c r="U42" s="20">
        <v>86</v>
      </c>
      <c r="V42" s="20" t="s">
        <v>28</v>
      </c>
      <c r="W42" s="2">
        <v>85</v>
      </c>
      <c r="X42" s="2" t="s">
        <v>31</v>
      </c>
      <c r="Y42" s="8"/>
      <c r="Z42" s="8"/>
      <c r="AA42" s="14"/>
      <c r="AB42" s="14"/>
      <c r="AC42" s="11"/>
      <c r="AD42" s="11"/>
      <c r="AE42" s="18">
        <f t="shared" si="0"/>
        <v>391</v>
      </c>
      <c r="AF42" s="18">
        <f t="shared" si="1"/>
        <v>78.2</v>
      </c>
      <c r="AG42" s="11"/>
      <c r="AH42" s="2" t="s">
        <v>29</v>
      </c>
    </row>
    <row r="43" spans="1:34" x14ac:dyDescent="0.3">
      <c r="A43" s="41"/>
      <c r="B43" s="41">
        <v>15609677</v>
      </c>
      <c r="C43" s="41" t="s">
        <v>68</v>
      </c>
      <c r="D43" s="41" t="s">
        <v>109</v>
      </c>
      <c r="E43" s="39">
        <v>86</v>
      </c>
      <c r="F43" s="39" t="s">
        <v>31</v>
      </c>
      <c r="G43" s="21"/>
      <c r="H43" s="21"/>
      <c r="I43" s="26">
        <v>54</v>
      </c>
      <c r="J43" s="26" t="s">
        <v>34</v>
      </c>
      <c r="K43" s="36">
        <v>66</v>
      </c>
      <c r="L43" s="36" t="s">
        <v>32</v>
      </c>
      <c r="M43" s="33"/>
      <c r="N43" s="33"/>
      <c r="O43" s="31">
        <v>77</v>
      </c>
      <c r="P43" s="31" t="s">
        <v>33</v>
      </c>
      <c r="Q43" s="28"/>
      <c r="R43" s="28"/>
      <c r="S43" s="26"/>
      <c r="T43" s="26"/>
      <c r="U43" s="20">
        <v>79</v>
      </c>
      <c r="V43" s="20" t="s">
        <v>31</v>
      </c>
      <c r="W43" s="2"/>
      <c r="X43" s="2"/>
      <c r="Y43" s="8"/>
      <c r="Z43" s="8"/>
      <c r="AA43" s="14"/>
      <c r="AB43" s="14"/>
      <c r="AC43" s="11"/>
      <c r="AD43" s="11"/>
      <c r="AE43" s="18">
        <f t="shared" si="0"/>
        <v>362</v>
      </c>
      <c r="AF43" s="18">
        <f t="shared" si="1"/>
        <v>72.400000000000006</v>
      </c>
      <c r="AG43" s="11"/>
      <c r="AH43" s="2" t="s">
        <v>29</v>
      </c>
    </row>
    <row r="44" spans="1:34" x14ac:dyDescent="0.3">
      <c r="A44" s="41"/>
      <c r="B44" s="41">
        <v>15609678</v>
      </c>
      <c r="C44" s="41" t="s">
        <v>68</v>
      </c>
      <c r="D44" s="85" t="s">
        <v>110</v>
      </c>
      <c r="E44" s="39">
        <v>94</v>
      </c>
      <c r="F44" s="39" t="s">
        <v>27</v>
      </c>
      <c r="G44" s="21"/>
      <c r="H44" s="21"/>
      <c r="I44" s="26">
        <v>78</v>
      </c>
      <c r="J44" s="26" t="s">
        <v>31</v>
      </c>
      <c r="K44" s="36">
        <v>91</v>
      </c>
      <c r="L44" s="36" t="s">
        <v>28</v>
      </c>
      <c r="M44" s="33"/>
      <c r="N44" s="33"/>
      <c r="O44" s="31">
        <v>95</v>
      </c>
      <c r="P44" s="31" t="s">
        <v>27</v>
      </c>
      <c r="Q44" s="28"/>
      <c r="R44" s="28"/>
      <c r="S44" s="26"/>
      <c r="T44" s="26"/>
      <c r="U44" s="20">
        <v>94</v>
      </c>
      <c r="V44" s="20" t="s">
        <v>27</v>
      </c>
      <c r="W44" s="2"/>
      <c r="X44" s="2"/>
      <c r="Y44" s="8"/>
      <c r="Z44" s="8"/>
      <c r="AA44" s="14"/>
      <c r="AB44" s="14"/>
      <c r="AC44" s="11"/>
      <c r="AD44" s="11"/>
      <c r="AE44" s="87">
        <f t="shared" si="0"/>
        <v>452</v>
      </c>
      <c r="AF44" s="87">
        <f t="shared" si="1"/>
        <v>90.4</v>
      </c>
      <c r="AG44" s="87"/>
      <c r="AH44" s="2" t="s">
        <v>29</v>
      </c>
    </row>
    <row r="45" spans="1:34" x14ac:dyDescent="0.3">
      <c r="A45" s="41"/>
      <c r="B45" s="41">
        <v>15609679</v>
      </c>
      <c r="C45" s="41" t="s">
        <v>68</v>
      </c>
      <c r="D45" s="41" t="s">
        <v>111</v>
      </c>
      <c r="E45" s="39">
        <v>88</v>
      </c>
      <c r="F45" s="39" t="s">
        <v>31</v>
      </c>
      <c r="G45" s="21"/>
      <c r="H45" s="21"/>
      <c r="I45" s="26">
        <v>65</v>
      </c>
      <c r="J45" s="26" t="s">
        <v>32</v>
      </c>
      <c r="K45" s="36">
        <v>73</v>
      </c>
      <c r="L45" s="36" t="s">
        <v>30</v>
      </c>
      <c r="M45" s="33"/>
      <c r="N45" s="33"/>
      <c r="O45" s="31">
        <v>90</v>
      </c>
      <c r="P45" s="31" t="s">
        <v>31</v>
      </c>
      <c r="Q45" s="28"/>
      <c r="R45" s="28"/>
      <c r="S45" s="26"/>
      <c r="T45" s="26"/>
      <c r="U45" s="20">
        <v>85</v>
      </c>
      <c r="V45" s="20" t="s">
        <v>28</v>
      </c>
      <c r="W45" s="2">
        <v>81</v>
      </c>
      <c r="X45" s="2" t="s">
        <v>30</v>
      </c>
      <c r="Y45" s="8"/>
      <c r="Z45" s="8"/>
      <c r="AA45" s="14"/>
      <c r="AB45" s="14"/>
      <c r="AC45" s="11"/>
      <c r="AD45" s="11"/>
      <c r="AE45" s="18">
        <f t="shared" si="0"/>
        <v>401</v>
      </c>
      <c r="AF45" s="18">
        <f t="shared" si="1"/>
        <v>80.2</v>
      </c>
      <c r="AG45" s="11"/>
      <c r="AH45" s="2" t="s">
        <v>29</v>
      </c>
    </row>
    <row r="46" spans="1:34" x14ac:dyDescent="0.3">
      <c r="A46" s="41"/>
      <c r="B46" s="41">
        <v>15609680</v>
      </c>
      <c r="C46" s="41" t="s">
        <v>68</v>
      </c>
      <c r="D46" s="41" t="s">
        <v>112</v>
      </c>
      <c r="E46" s="39">
        <v>95</v>
      </c>
      <c r="F46" s="39" t="s">
        <v>27</v>
      </c>
      <c r="G46" s="21"/>
      <c r="H46" s="21"/>
      <c r="I46" s="26">
        <v>82</v>
      </c>
      <c r="J46" s="26" t="s">
        <v>31</v>
      </c>
      <c r="K46" s="36">
        <v>86</v>
      </c>
      <c r="L46" s="36" t="s">
        <v>31</v>
      </c>
      <c r="M46" s="33"/>
      <c r="N46" s="33"/>
      <c r="O46" s="31">
        <v>95</v>
      </c>
      <c r="P46" s="31" t="s">
        <v>27</v>
      </c>
      <c r="Q46" s="28"/>
      <c r="R46" s="28"/>
      <c r="S46" s="26"/>
      <c r="T46" s="26"/>
      <c r="U46" s="20">
        <v>91</v>
      </c>
      <c r="V46" s="20" t="s">
        <v>27</v>
      </c>
      <c r="W46" s="2"/>
      <c r="X46" s="2"/>
      <c r="Y46" s="8"/>
      <c r="Z46" s="8"/>
      <c r="AA46" s="14"/>
      <c r="AB46" s="14"/>
      <c r="AC46" s="11"/>
      <c r="AD46" s="11"/>
      <c r="AE46" s="18">
        <f t="shared" si="0"/>
        <v>449</v>
      </c>
      <c r="AF46" s="18">
        <f t="shared" si="1"/>
        <v>89.8</v>
      </c>
      <c r="AG46" s="11"/>
      <c r="AH46" s="2" t="s">
        <v>29</v>
      </c>
    </row>
    <row r="47" spans="1:34" x14ac:dyDescent="0.3">
      <c r="A47" s="41"/>
      <c r="B47" s="41">
        <v>15609681</v>
      </c>
      <c r="C47" s="41" t="s">
        <v>68</v>
      </c>
      <c r="D47" s="41" t="s">
        <v>113</v>
      </c>
      <c r="E47" s="39">
        <v>93</v>
      </c>
      <c r="F47" s="39" t="s">
        <v>28</v>
      </c>
      <c r="G47" s="21"/>
      <c r="H47" s="21"/>
      <c r="I47" s="26">
        <v>66</v>
      </c>
      <c r="J47" s="26" t="s">
        <v>32</v>
      </c>
      <c r="K47" s="36">
        <v>64</v>
      </c>
      <c r="L47" s="36" t="s">
        <v>32</v>
      </c>
      <c r="M47" s="33"/>
      <c r="N47" s="33"/>
      <c r="O47" s="31">
        <v>70</v>
      </c>
      <c r="P47" s="31" t="s">
        <v>32</v>
      </c>
      <c r="Q47" s="28"/>
      <c r="R47" s="28"/>
      <c r="S47" s="26"/>
      <c r="T47" s="26"/>
      <c r="U47" s="20">
        <v>83</v>
      </c>
      <c r="V47" s="20" t="s">
        <v>31</v>
      </c>
      <c r="W47" s="2">
        <v>89</v>
      </c>
      <c r="X47" s="2" t="s">
        <v>28</v>
      </c>
      <c r="Y47" s="8"/>
      <c r="Z47" s="8"/>
      <c r="AA47" s="14"/>
      <c r="AB47" s="14"/>
      <c r="AC47" s="11"/>
      <c r="AD47" s="11"/>
      <c r="AE47" s="18">
        <f t="shared" si="0"/>
        <v>376</v>
      </c>
      <c r="AF47" s="18">
        <f t="shared" si="1"/>
        <v>75.2</v>
      </c>
      <c r="AG47" s="11"/>
      <c r="AH47" s="2" t="s">
        <v>29</v>
      </c>
    </row>
    <row r="48" spans="1:34" x14ac:dyDescent="0.3">
      <c r="A48" s="41"/>
      <c r="B48" s="41">
        <v>15609682</v>
      </c>
      <c r="C48" s="41" t="s">
        <v>72</v>
      </c>
      <c r="D48" s="41" t="s">
        <v>114</v>
      </c>
      <c r="E48" s="39">
        <v>94</v>
      </c>
      <c r="F48" s="39" t="s">
        <v>27</v>
      </c>
      <c r="G48" s="21"/>
      <c r="H48" s="21"/>
      <c r="I48" s="26">
        <v>63</v>
      </c>
      <c r="J48" s="26" t="s">
        <v>36</v>
      </c>
      <c r="K48" s="36">
        <v>68</v>
      </c>
      <c r="L48" s="36" t="s">
        <v>33</v>
      </c>
      <c r="M48" s="33"/>
      <c r="N48" s="33"/>
      <c r="O48" s="31">
        <v>69</v>
      </c>
      <c r="P48" s="31" t="s">
        <v>32</v>
      </c>
      <c r="Q48" s="28"/>
      <c r="R48" s="28"/>
      <c r="S48" s="26"/>
      <c r="T48" s="26"/>
      <c r="U48" s="21">
        <v>83</v>
      </c>
      <c r="V48" s="21" t="s">
        <v>31</v>
      </c>
      <c r="W48" s="2">
        <v>89</v>
      </c>
      <c r="X48" s="2" t="s">
        <v>28</v>
      </c>
      <c r="Y48" s="8"/>
      <c r="Z48" s="8"/>
      <c r="AA48" s="14"/>
      <c r="AB48" s="14"/>
      <c r="AC48" s="11"/>
      <c r="AD48" s="11"/>
      <c r="AE48" s="18">
        <f t="shared" si="0"/>
        <v>377</v>
      </c>
      <c r="AF48" s="18">
        <f t="shared" si="1"/>
        <v>75.400000000000006</v>
      </c>
      <c r="AG48" s="11"/>
      <c r="AH48" s="2" t="s">
        <v>29</v>
      </c>
    </row>
    <row r="49" spans="1:34" x14ac:dyDescent="0.3">
      <c r="A49" s="41"/>
      <c r="B49" s="41">
        <v>15609683</v>
      </c>
      <c r="C49" s="41" t="s">
        <v>68</v>
      </c>
      <c r="D49" s="85" t="s">
        <v>115</v>
      </c>
      <c r="E49" s="39">
        <v>95</v>
      </c>
      <c r="F49" s="39" t="s">
        <v>27</v>
      </c>
      <c r="G49" s="21"/>
      <c r="H49" s="21"/>
      <c r="I49" s="26">
        <v>91</v>
      </c>
      <c r="J49" s="26" t="s">
        <v>28</v>
      </c>
      <c r="K49" s="36">
        <v>94</v>
      </c>
      <c r="L49" s="36" t="s">
        <v>28</v>
      </c>
      <c r="M49" s="33"/>
      <c r="N49" s="33"/>
      <c r="O49" s="31">
        <v>97</v>
      </c>
      <c r="P49" s="31" t="s">
        <v>27</v>
      </c>
      <c r="Q49" s="28">
        <v>96</v>
      </c>
      <c r="R49" s="28" t="s">
        <v>27</v>
      </c>
      <c r="S49" s="26"/>
      <c r="T49" s="26"/>
      <c r="U49" s="22"/>
      <c r="V49" s="22"/>
      <c r="W49" s="2"/>
      <c r="X49" s="2"/>
      <c r="Y49" s="8"/>
      <c r="Z49" s="8"/>
      <c r="AA49" s="14"/>
      <c r="AB49" s="14"/>
      <c r="AC49" s="11"/>
      <c r="AD49" s="11"/>
      <c r="AE49" s="87">
        <f t="shared" si="0"/>
        <v>473</v>
      </c>
      <c r="AF49" s="87">
        <f t="shared" si="1"/>
        <v>94.6</v>
      </c>
      <c r="AG49" s="87">
        <v>10</v>
      </c>
      <c r="AH49" s="2" t="s">
        <v>29</v>
      </c>
    </row>
    <row r="50" spans="1:34" x14ac:dyDescent="0.3">
      <c r="A50" s="41"/>
      <c r="B50" s="41">
        <v>15609684</v>
      </c>
      <c r="C50" s="41" t="s">
        <v>68</v>
      </c>
      <c r="D50" s="85" t="s">
        <v>116</v>
      </c>
      <c r="E50" s="39">
        <v>99</v>
      </c>
      <c r="F50" s="39" t="s">
        <v>27</v>
      </c>
      <c r="G50" s="21"/>
      <c r="H50" s="21"/>
      <c r="I50" s="26">
        <v>86</v>
      </c>
      <c r="J50" s="26" t="s">
        <v>28</v>
      </c>
      <c r="K50" s="36">
        <v>92</v>
      </c>
      <c r="L50" s="36" t="s">
        <v>28</v>
      </c>
      <c r="M50" s="33"/>
      <c r="N50" s="33"/>
      <c r="O50" s="31">
        <v>96</v>
      </c>
      <c r="P50" s="31" t="s">
        <v>27</v>
      </c>
      <c r="Q50" s="28">
        <v>96</v>
      </c>
      <c r="R50" s="28" t="s">
        <v>27</v>
      </c>
      <c r="S50" s="26"/>
      <c r="T50" s="26"/>
      <c r="U50" s="22"/>
      <c r="V50" s="22"/>
      <c r="W50" s="2"/>
      <c r="X50" s="2"/>
      <c r="Y50" s="8"/>
      <c r="Z50" s="8"/>
      <c r="AA50" s="14"/>
      <c r="AB50" s="14"/>
      <c r="AC50" s="11"/>
      <c r="AD50" s="11"/>
      <c r="AE50" s="87">
        <f t="shared" si="0"/>
        <v>469</v>
      </c>
      <c r="AF50" s="87">
        <f t="shared" si="1"/>
        <v>93.8</v>
      </c>
      <c r="AG50" s="87"/>
      <c r="AH50" s="2" t="s">
        <v>29</v>
      </c>
    </row>
    <row r="51" spans="1:34" x14ac:dyDescent="0.3">
      <c r="A51" s="41"/>
      <c r="B51" s="41">
        <v>15609685</v>
      </c>
      <c r="C51" s="41" t="s">
        <v>68</v>
      </c>
      <c r="D51" s="41" t="s">
        <v>117</v>
      </c>
      <c r="E51" s="39">
        <v>94</v>
      </c>
      <c r="F51" s="39" t="s">
        <v>27</v>
      </c>
      <c r="G51" s="21"/>
      <c r="H51" s="21"/>
      <c r="I51" s="26">
        <v>59</v>
      </c>
      <c r="J51" s="26" t="s">
        <v>36</v>
      </c>
      <c r="K51" s="36">
        <v>66</v>
      </c>
      <c r="L51" s="36" t="s">
        <v>32</v>
      </c>
      <c r="M51" s="33"/>
      <c r="N51" s="33"/>
      <c r="O51" s="31">
        <v>71</v>
      </c>
      <c r="P51" s="31" t="s">
        <v>32</v>
      </c>
      <c r="Q51" s="28">
        <v>85</v>
      </c>
      <c r="R51" s="28" t="s">
        <v>33</v>
      </c>
      <c r="S51" s="26"/>
      <c r="T51" s="26"/>
      <c r="U51" s="22"/>
      <c r="V51" s="22"/>
      <c r="W51" s="2">
        <v>90</v>
      </c>
      <c r="X51" s="2" t="s">
        <v>28</v>
      </c>
      <c r="Y51" s="8"/>
      <c r="Z51" s="8"/>
      <c r="AA51" s="14"/>
      <c r="AB51" s="14"/>
      <c r="AC51" s="11"/>
      <c r="AD51" s="11"/>
      <c r="AE51" s="18">
        <f t="shared" si="0"/>
        <v>375</v>
      </c>
      <c r="AF51" s="18">
        <f t="shared" si="1"/>
        <v>75</v>
      </c>
      <c r="AG51" s="11"/>
      <c r="AH51" s="2" t="s">
        <v>29</v>
      </c>
    </row>
    <row r="52" spans="1:34" x14ac:dyDescent="0.3">
      <c r="A52" s="41"/>
      <c r="B52" s="41">
        <v>15609686</v>
      </c>
      <c r="C52" s="41" t="s">
        <v>68</v>
      </c>
      <c r="D52" s="85" t="s">
        <v>118</v>
      </c>
      <c r="E52" s="39">
        <v>94</v>
      </c>
      <c r="F52" s="39" t="s">
        <v>27</v>
      </c>
      <c r="G52" s="21"/>
      <c r="H52" s="21"/>
      <c r="I52" s="26">
        <v>94</v>
      </c>
      <c r="J52" s="26" t="s">
        <v>27</v>
      </c>
      <c r="K52" s="36">
        <v>95</v>
      </c>
      <c r="L52" s="36" t="s">
        <v>27</v>
      </c>
      <c r="M52" s="33"/>
      <c r="N52" s="33"/>
      <c r="O52" s="31">
        <v>99</v>
      </c>
      <c r="P52" s="31" t="s">
        <v>27</v>
      </c>
      <c r="Q52" s="28">
        <v>97</v>
      </c>
      <c r="R52" s="28" t="s">
        <v>27</v>
      </c>
      <c r="S52" s="26"/>
      <c r="T52" s="26"/>
      <c r="U52" s="22"/>
      <c r="V52" s="22"/>
      <c r="W52" s="2">
        <v>95</v>
      </c>
      <c r="X52" s="2" t="s">
        <v>27</v>
      </c>
      <c r="Y52" s="8"/>
      <c r="Z52" s="8"/>
      <c r="AA52" s="14"/>
      <c r="AB52" s="14"/>
      <c r="AC52" s="11"/>
      <c r="AD52" s="11"/>
      <c r="AE52" s="87">
        <f t="shared" si="0"/>
        <v>479</v>
      </c>
      <c r="AF52" s="87">
        <f t="shared" si="1"/>
        <v>95.8</v>
      </c>
      <c r="AG52" s="87">
        <v>5</v>
      </c>
      <c r="AH52" s="2" t="s">
        <v>29</v>
      </c>
    </row>
    <row r="53" spans="1:34" x14ac:dyDescent="0.3">
      <c r="A53" s="41"/>
      <c r="B53" s="41">
        <v>15609687</v>
      </c>
      <c r="C53" s="41" t="s">
        <v>68</v>
      </c>
      <c r="D53" s="41" t="s">
        <v>119</v>
      </c>
      <c r="E53" s="39">
        <v>92</v>
      </c>
      <c r="F53" s="39" t="s">
        <v>28</v>
      </c>
      <c r="G53" s="21"/>
      <c r="H53" s="21"/>
      <c r="I53" s="26">
        <v>66</v>
      </c>
      <c r="J53" s="26" t="s">
        <v>32</v>
      </c>
      <c r="K53" s="36">
        <v>63</v>
      </c>
      <c r="L53" s="36" t="s">
        <v>32</v>
      </c>
      <c r="M53" s="33"/>
      <c r="N53" s="33"/>
      <c r="O53" s="31">
        <v>64</v>
      </c>
      <c r="P53" s="31" t="s">
        <v>36</v>
      </c>
      <c r="Q53" s="28">
        <v>75</v>
      </c>
      <c r="R53" s="28" t="s">
        <v>34</v>
      </c>
      <c r="S53" s="26"/>
      <c r="T53" s="26"/>
      <c r="U53" s="22"/>
      <c r="V53" s="22"/>
      <c r="W53" s="2"/>
      <c r="X53" s="2"/>
      <c r="Y53" s="8"/>
      <c r="Z53" s="8"/>
      <c r="AA53" s="14"/>
      <c r="AB53" s="14"/>
      <c r="AC53" s="11"/>
      <c r="AD53" s="11"/>
      <c r="AE53" s="18">
        <f t="shared" si="0"/>
        <v>360</v>
      </c>
      <c r="AF53" s="18">
        <f t="shared" si="1"/>
        <v>72</v>
      </c>
      <c r="AG53" s="11"/>
      <c r="AH53" s="2" t="s">
        <v>29</v>
      </c>
    </row>
    <row r="54" spans="1:34" x14ac:dyDescent="0.3">
      <c r="A54" s="41"/>
      <c r="B54" s="41">
        <v>15609688</v>
      </c>
      <c r="C54" s="41" t="s">
        <v>68</v>
      </c>
      <c r="D54" s="41" t="s">
        <v>120</v>
      </c>
      <c r="E54" s="39">
        <v>94</v>
      </c>
      <c r="F54" s="39" t="s">
        <v>27</v>
      </c>
      <c r="G54" s="21"/>
      <c r="H54" s="21"/>
      <c r="I54" s="26">
        <v>64</v>
      </c>
      <c r="J54" s="26" t="s">
        <v>32</v>
      </c>
      <c r="K54" s="36">
        <v>74</v>
      </c>
      <c r="L54" s="36" t="s">
        <v>30</v>
      </c>
      <c r="M54" s="33"/>
      <c r="N54" s="33"/>
      <c r="O54" s="31">
        <v>86</v>
      </c>
      <c r="P54" s="31" t="s">
        <v>31</v>
      </c>
      <c r="Q54" s="28">
        <v>88</v>
      </c>
      <c r="R54" s="28" t="s">
        <v>33</v>
      </c>
      <c r="S54" s="26"/>
      <c r="T54" s="26"/>
      <c r="U54" s="22"/>
      <c r="V54" s="22"/>
      <c r="W54" s="2">
        <v>84</v>
      </c>
      <c r="X54" s="2" t="s">
        <v>31</v>
      </c>
      <c r="Y54" s="8"/>
      <c r="Z54" s="8"/>
      <c r="AA54" s="14"/>
      <c r="AB54" s="14"/>
      <c r="AC54" s="11"/>
      <c r="AD54" s="11"/>
      <c r="AE54" s="18">
        <f t="shared" si="0"/>
        <v>406</v>
      </c>
      <c r="AF54" s="18">
        <f t="shared" si="1"/>
        <v>81.2</v>
      </c>
      <c r="AG54" s="11"/>
      <c r="AH54" s="2" t="s">
        <v>29</v>
      </c>
    </row>
    <row r="55" spans="1:34" x14ac:dyDescent="0.3">
      <c r="A55" s="41"/>
      <c r="B55" s="41">
        <v>15609689</v>
      </c>
      <c r="C55" s="41" t="s">
        <v>68</v>
      </c>
      <c r="D55" s="41" t="s">
        <v>121</v>
      </c>
      <c r="E55" s="39">
        <v>96</v>
      </c>
      <c r="F55" s="39" t="s">
        <v>27</v>
      </c>
      <c r="G55" s="21">
        <v>87</v>
      </c>
      <c r="H55" s="21" t="s">
        <v>28</v>
      </c>
      <c r="I55" s="26">
        <v>91</v>
      </c>
      <c r="J55" s="26" t="s">
        <v>28</v>
      </c>
      <c r="K55" s="36">
        <v>88</v>
      </c>
      <c r="L55" s="36" t="s">
        <v>28</v>
      </c>
      <c r="M55" s="33"/>
      <c r="N55" s="33"/>
      <c r="O55" s="31">
        <v>87</v>
      </c>
      <c r="P55" s="31" t="s">
        <v>31</v>
      </c>
      <c r="Q55" s="28"/>
      <c r="R55" s="28"/>
      <c r="S55" s="26"/>
      <c r="T55" s="26"/>
      <c r="U55" s="22"/>
      <c r="V55" s="22"/>
      <c r="W55" s="2"/>
      <c r="X55" s="2"/>
      <c r="Y55" s="8"/>
      <c r="Z55" s="8"/>
      <c r="AA55" s="14"/>
      <c r="AB55" s="14"/>
      <c r="AC55" s="11"/>
      <c r="AD55" s="11"/>
      <c r="AE55" s="18">
        <f t="shared" si="0"/>
        <v>449</v>
      </c>
      <c r="AF55" s="18">
        <f t="shared" si="1"/>
        <v>89.8</v>
      </c>
      <c r="AG55" s="11"/>
      <c r="AH55" s="2" t="s">
        <v>29</v>
      </c>
    </row>
    <row r="56" spans="1:34" x14ac:dyDescent="0.3">
      <c r="A56" s="41"/>
      <c r="B56" s="41">
        <v>15609690</v>
      </c>
      <c r="C56" s="41" t="s">
        <v>68</v>
      </c>
      <c r="D56" s="41" t="s">
        <v>122</v>
      </c>
      <c r="E56" s="39">
        <v>89</v>
      </c>
      <c r="F56" s="39" t="s">
        <v>31</v>
      </c>
      <c r="G56" s="21">
        <v>76</v>
      </c>
      <c r="H56" s="21" t="s">
        <v>30</v>
      </c>
      <c r="I56" s="26">
        <v>71</v>
      </c>
      <c r="J56" s="26" t="s">
        <v>33</v>
      </c>
      <c r="K56" s="36">
        <v>76</v>
      </c>
      <c r="L56" s="36" t="s">
        <v>30</v>
      </c>
      <c r="M56" s="33"/>
      <c r="N56" s="33"/>
      <c r="O56" s="31">
        <v>72</v>
      </c>
      <c r="P56" s="31" t="s">
        <v>32</v>
      </c>
      <c r="Q56" s="28"/>
      <c r="R56" s="28"/>
      <c r="S56" s="26"/>
      <c r="T56" s="26"/>
      <c r="U56" s="22"/>
      <c r="V56" s="22"/>
      <c r="W56" s="2"/>
      <c r="X56" s="2"/>
      <c r="Y56" s="8"/>
      <c r="Z56" s="8"/>
      <c r="AA56" s="14"/>
      <c r="AB56" s="14"/>
      <c r="AC56" s="11"/>
      <c r="AD56" s="11"/>
      <c r="AE56" s="18">
        <f t="shared" si="0"/>
        <v>384</v>
      </c>
      <c r="AF56" s="18">
        <f t="shared" si="1"/>
        <v>76.8</v>
      </c>
      <c r="AG56" s="11"/>
      <c r="AH56" s="2" t="s">
        <v>29</v>
      </c>
    </row>
    <row r="57" spans="1:34" x14ac:dyDescent="0.3">
      <c r="A57" s="41"/>
      <c r="B57" s="41">
        <v>15609691</v>
      </c>
      <c r="C57" s="41" t="s">
        <v>72</v>
      </c>
      <c r="D57" s="41" t="s">
        <v>123</v>
      </c>
      <c r="E57" s="39">
        <v>92</v>
      </c>
      <c r="F57" s="39" t="s">
        <v>28</v>
      </c>
      <c r="G57" s="21">
        <v>72</v>
      </c>
      <c r="H57" s="21" t="s">
        <v>30</v>
      </c>
      <c r="I57" s="26">
        <v>80</v>
      </c>
      <c r="J57" s="26" t="s">
        <v>31</v>
      </c>
      <c r="K57" s="36">
        <v>90</v>
      </c>
      <c r="L57" s="36" t="s">
        <v>28</v>
      </c>
      <c r="M57" s="33"/>
      <c r="N57" s="33"/>
      <c r="O57" s="31">
        <v>94</v>
      </c>
      <c r="P57" s="31" t="s">
        <v>28</v>
      </c>
      <c r="Q57" s="28"/>
      <c r="R57" s="28"/>
      <c r="S57" s="26"/>
      <c r="T57" s="26"/>
      <c r="U57" s="22"/>
      <c r="V57" s="22"/>
      <c r="W57" s="2"/>
      <c r="X57" s="2"/>
      <c r="Y57" s="8"/>
      <c r="Z57" s="8"/>
      <c r="AA57" s="14"/>
      <c r="AB57" s="14"/>
      <c r="AC57" s="11"/>
      <c r="AD57" s="11"/>
      <c r="AE57" s="18">
        <f t="shared" si="0"/>
        <v>428</v>
      </c>
      <c r="AF57" s="18">
        <f t="shared" si="1"/>
        <v>85.6</v>
      </c>
      <c r="AG57" s="11"/>
      <c r="AH57" s="2" t="s">
        <v>29</v>
      </c>
    </row>
    <row r="58" spans="1:34" x14ac:dyDescent="0.3">
      <c r="A58" s="41"/>
      <c r="B58" s="41">
        <v>15609692</v>
      </c>
      <c r="C58" s="41" t="s">
        <v>72</v>
      </c>
      <c r="D58" s="41" t="s">
        <v>124</v>
      </c>
      <c r="E58" s="39">
        <v>95</v>
      </c>
      <c r="F58" s="39" t="s">
        <v>27</v>
      </c>
      <c r="G58" s="21">
        <v>91</v>
      </c>
      <c r="H58" s="21" t="s">
        <v>28</v>
      </c>
      <c r="I58" s="26">
        <v>82</v>
      </c>
      <c r="J58" s="26" t="s">
        <v>31</v>
      </c>
      <c r="K58" s="36">
        <v>91</v>
      </c>
      <c r="L58" s="36" t="s">
        <v>28</v>
      </c>
      <c r="M58" s="33"/>
      <c r="N58" s="33"/>
      <c r="O58" s="31">
        <v>89</v>
      </c>
      <c r="P58" s="31" t="s">
        <v>31</v>
      </c>
      <c r="Q58" s="28"/>
      <c r="R58" s="28"/>
      <c r="S58" s="26"/>
      <c r="T58" s="26"/>
      <c r="U58" s="22"/>
      <c r="V58" s="22"/>
      <c r="W58" s="2"/>
      <c r="X58" s="2"/>
      <c r="Y58" s="8"/>
      <c r="Z58" s="8"/>
      <c r="AA58" s="14"/>
      <c r="AB58" s="14"/>
      <c r="AC58" s="11"/>
      <c r="AD58" s="11"/>
      <c r="AE58" s="18">
        <f t="shared" si="0"/>
        <v>448</v>
      </c>
      <c r="AF58" s="18">
        <f t="shared" si="1"/>
        <v>89.6</v>
      </c>
      <c r="AG58" s="11"/>
      <c r="AH58" s="2" t="s">
        <v>29</v>
      </c>
    </row>
    <row r="59" spans="1:34" x14ac:dyDescent="0.3">
      <c r="A59" s="41"/>
      <c r="B59" s="41">
        <v>15609693</v>
      </c>
      <c r="C59" s="41" t="s">
        <v>68</v>
      </c>
      <c r="D59" s="85" t="s">
        <v>125</v>
      </c>
      <c r="E59" s="39">
        <v>95</v>
      </c>
      <c r="F59" s="39" t="s">
        <v>27</v>
      </c>
      <c r="G59" s="21">
        <v>94</v>
      </c>
      <c r="H59" s="21" t="s">
        <v>28</v>
      </c>
      <c r="I59" s="26">
        <v>95</v>
      </c>
      <c r="J59" s="26" t="s">
        <v>27</v>
      </c>
      <c r="K59" s="36">
        <v>95</v>
      </c>
      <c r="L59" s="36" t="s">
        <v>27</v>
      </c>
      <c r="M59" s="33"/>
      <c r="N59" s="33"/>
      <c r="O59" s="31">
        <v>100</v>
      </c>
      <c r="P59" s="31" t="s">
        <v>27</v>
      </c>
      <c r="Q59" s="28"/>
      <c r="R59" s="28"/>
      <c r="S59" s="26"/>
      <c r="T59" s="26"/>
      <c r="U59" s="22"/>
      <c r="V59" s="22"/>
      <c r="W59" s="2"/>
      <c r="X59" s="2"/>
      <c r="Y59" s="8"/>
      <c r="Z59" s="8"/>
      <c r="AA59" s="14"/>
      <c r="AB59" s="14"/>
      <c r="AC59" s="11"/>
      <c r="AD59" s="11"/>
      <c r="AE59" s="87">
        <f t="shared" si="0"/>
        <v>479</v>
      </c>
      <c r="AF59" s="87">
        <f t="shared" si="1"/>
        <v>95.8</v>
      </c>
      <c r="AG59" s="87">
        <v>5</v>
      </c>
      <c r="AH59" s="2" t="s">
        <v>29</v>
      </c>
    </row>
    <row r="60" spans="1:34" x14ac:dyDescent="0.3">
      <c r="A60" s="41"/>
      <c r="B60" s="41">
        <v>15609694</v>
      </c>
      <c r="C60" s="41" t="s">
        <v>72</v>
      </c>
      <c r="D60" s="85" t="s">
        <v>126</v>
      </c>
      <c r="E60" s="39">
        <v>95</v>
      </c>
      <c r="F60" s="39" t="s">
        <v>27</v>
      </c>
      <c r="G60" s="21">
        <v>95</v>
      </c>
      <c r="H60" s="21" t="s">
        <v>27</v>
      </c>
      <c r="I60" s="26">
        <v>95</v>
      </c>
      <c r="J60" s="26" t="s">
        <v>27</v>
      </c>
      <c r="K60" s="36">
        <v>95</v>
      </c>
      <c r="L60" s="36" t="s">
        <v>27</v>
      </c>
      <c r="M60" s="33"/>
      <c r="N60" s="33"/>
      <c r="O60" s="31">
        <v>97</v>
      </c>
      <c r="P60" s="31" t="s">
        <v>27</v>
      </c>
      <c r="Q60" s="28"/>
      <c r="R60" s="28"/>
      <c r="S60" s="26"/>
      <c r="T60" s="26"/>
      <c r="U60" s="22"/>
      <c r="V60" s="22"/>
      <c r="W60" s="2"/>
      <c r="X60" s="2"/>
      <c r="Y60" s="8"/>
      <c r="Z60" s="8"/>
      <c r="AA60" s="14"/>
      <c r="AB60" s="14"/>
      <c r="AC60" s="11"/>
      <c r="AD60" s="11"/>
      <c r="AE60" s="87">
        <f t="shared" si="0"/>
        <v>477</v>
      </c>
      <c r="AF60" s="87">
        <f t="shared" si="1"/>
        <v>95.4</v>
      </c>
      <c r="AG60" s="87">
        <v>7</v>
      </c>
      <c r="AH60" s="2" t="s">
        <v>29</v>
      </c>
    </row>
    <row r="61" spans="1:34" x14ac:dyDescent="0.3">
      <c r="A61" s="41"/>
      <c r="B61" s="41">
        <v>15609695</v>
      </c>
      <c r="C61" s="41" t="s">
        <v>68</v>
      </c>
      <c r="D61" s="85" t="s">
        <v>127</v>
      </c>
      <c r="E61" s="39">
        <v>95</v>
      </c>
      <c r="F61" s="39" t="s">
        <v>27</v>
      </c>
      <c r="G61" s="21">
        <v>82</v>
      </c>
      <c r="H61" s="21" t="s">
        <v>31</v>
      </c>
      <c r="I61" s="26">
        <v>85</v>
      </c>
      <c r="J61" s="26" t="s">
        <v>28</v>
      </c>
      <c r="K61" s="36">
        <v>95</v>
      </c>
      <c r="L61" s="36" t="s">
        <v>27</v>
      </c>
      <c r="M61" s="33"/>
      <c r="N61" s="33"/>
      <c r="O61" s="31">
        <v>95</v>
      </c>
      <c r="P61" s="31" t="s">
        <v>27</v>
      </c>
      <c r="Q61" s="28"/>
      <c r="R61" s="28"/>
      <c r="S61" s="26"/>
      <c r="T61" s="26"/>
      <c r="U61" s="22"/>
      <c r="V61" s="22"/>
      <c r="W61" s="2"/>
      <c r="X61" s="2"/>
      <c r="Y61" s="8"/>
      <c r="Z61" s="8"/>
      <c r="AA61" s="14"/>
      <c r="AB61" s="14"/>
      <c r="AC61" s="11"/>
      <c r="AD61" s="11"/>
      <c r="AE61" s="87">
        <f t="shared" si="0"/>
        <v>452</v>
      </c>
      <c r="AF61" s="87">
        <f t="shared" si="1"/>
        <v>90.4</v>
      </c>
      <c r="AG61" s="87"/>
      <c r="AH61" s="2" t="s">
        <v>29</v>
      </c>
    </row>
    <row r="62" spans="1:34" x14ac:dyDescent="0.3">
      <c r="A62" s="41"/>
      <c r="B62" s="41">
        <v>15609696</v>
      </c>
      <c r="C62" s="41" t="s">
        <v>68</v>
      </c>
      <c r="D62" s="41" t="s">
        <v>128</v>
      </c>
      <c r="E62" s="39">
        <v>92</v>
      </c>
      <c r="F62" s="39" t="s">
        <v>28</v>
      </c>
      <c r="G62" s="21">
        <v>56</v>
      </c>
      <c r="H62" s="21" t="s">
        <v>36</v>
      </c>
      <c r="I62" s="26">
        <v>67</v>
      </c>
      <c r="J62" s="26" t="s">
        <v>32</v>
      </c>
      <c r="K62" s="36">
        <v>70</v>
      </c>
      <c r="L62" s="36" t="s">
        <v>33</v>
      </c>
      <c r="M62" s="33"/>
      <c r="N62" s="33"/>
      <c r="O62" s="31">
        <v>69</v>
      </c>
      <c r="P62" s="31" t="s">
        <v>32</v>
      </c>
      <c r="Q62" s="28"/>
      <c r="R62" s="28"/>
      <c r="S62" s="26"/>
      <c r="T62" s="26"/>
      <c r="U62" s="22"/>
      <c r="V62" s="22"/>
      <c r="W62" s="2"/>
      <c r="X62" s="2"/>
      <c r="Y62" s="8"/>
      <c r="Z62" s="8"/>
      <c r="AA62" s="14"/>
      <c r="AB62" s="14"/>
      <c r="AC62" s="11"/>
      <c r="AD62" s="11"/>
      <c r="AE62" s="18">
        <f t="shared" si="0"/>
        <v>354</v>
      </c>
      <c r="AF62" s="18">
        <f t="shared" si="1"/>
        <v>70.8</v>
      </c>
      <c r="AG62" s="11"/>
      <c r="AH62" s="2" t="s">
        <v>29</v>
      </c>
    </row>
    <row r="63" spans="1:34" x14ac:dyDescent="0.3">
      <c r="A63" s="41"/>
      <c r="B63" s="41">
        <v>15609697</v>
      </c>
      <c r="C63" s="41" t="s">
        <v>72</v>
      </c>
      <c r="D63" s="85" t="s">
        <v>129</v>
      </c>
      <c r="E63" s="39">
        <v>92</v>
      </c>
      <c r="F63" s="39" t="s">
        <v>28</v>
      </c>
      <c r="G63" s="21">
        <v>91</v>
      </c>
      <c r="H63" s="21" t="s">
        <v>28</v>
      </c>
      <c r="I63" s="26">
        <v>95</v>
      </c>
      <c r="J63" s="26" t="s">
        <v>27</v>
      </c>
      <c r="K63" s="36">
        <v>95</v>
      </c>
      <c r="L63" s="36" t="s">
        <v>27</v>
      </c>
      <c r="M63" s="33"/>
      <c r="N63" s="33"/>
      <c r="O63" s="31">
        <v>95</v>
      </c>
      <c r="P63" s="31" t="s">
        <v>27</v>
      </c>
      <c r="Q63" s="28"/>
      <c r="R63" s="28"/>
      <c r="S63" s="26"/>
      <c r="T63" s="26"/>
      <c r="U63" s="22"/>
      <c r="V63" s="22"/>
      <c r="W63" s="2"/>
      <c r="X63" s="2"/>
      <c r="Y63" s="8"/>
      <c r="Z63" s="8"/>
      <c r="AA63" s="14"/>
      <c r="AB63" s="14"/>
      <c r="AC63" s="11"/>
      <c r="AD63" s="11"/>
      <c r="AE63" s="87">
        <f t="shared" si="0"/>
        <v>468</v>
      </c>
      <c r="AF63" s="87">
        <f t="shared" si="1"/>
        <v>93.6</v>
      </c>
      <c r="AG63" s="87"/>
      <c r="AH63" s="2" t="s">
        <v>29</v>
      </c>
    </row>
    <row r="64" spans="1:34" x14ac:dyDescent="0.3">
      <c r="A64" s="41"/>
      <c r="B64" s="41">
        <v>15609698</v>
      </c>
      <c r="C64" s="41" t="s">
        <v>68</v>
      </c>
      <c r="D64" s="85" t="s">
        <v>130</v>
      </c>
      <c r="E64" s="39">
        <v>92</v>
      </c>
      <c r="F64" s="39" t="s">
        <v>28</v>
      </c>
      <c r="G64" s="21">
        <v>82</v>
      </c>
      <c r="H64" s="21" t="s">
        <v>31</v>
      </c>
      <c r="I64" s="26">
        <v>95</v>
      </c>
      <c r="J64" s="26" t="s">
        <v>27</v>
      </c>
      <c r="K64" s="36">
        <v>88</v>
      </c>
      <c r="L64" s="36" t="s">
        <v>28</v>
      </c>
      <c r="M64" s="33"/>
      <c r="N64" s="33"/>
      <c r="O64" s="31">
        <v>96</v>
      </c>
      <c r="P64" s="31" t="s">
        <v>27</v>
      </c>
      <c r="Q64" s="28"/>
      <c r="R64" s="28"/>
      <c r="S64" s="26"/>
      <c r="T64" s="26"/>
      <c r="U64" s="22"/>
      <c r="V64" s="22"/>
      <c r="W64" s="2"/>
      <c r="X64" s="2"/>
      <c r="Y64" s="8"/>
      <c r="Z64" s="8"/>
      <c r="AA64" s="14"/>
      <c r="AB64" s="14"/>
      <c r="AC64" s="11"/>
      <c r="AD64" s="11"/>
      <c r="AE64" s="87">
        <f t="shared" si="0"/>
        <v>453</v>
      </c>
      <c r="AF64" s="87">
        <f t="shared" si="1"/>
        <v>90.6</v>
      </c>
      <c r="AG64" s="87"/>
      <c r="AH64" s="2" t="s">
        <v>29</v>
      </c>
    </row>
    <row r="65" spans="1:34" x14ac:dyDescent="0.3">
      <c r="A65" s="41"/>
      <c r="B65" s="41">
        <v>15609699</v>
      </c>
      <c r="C65" s="41" t="s">
        <v>68</v>
      </c>
      <c r="D65" s="41" t="s">
        <v>131</v>
      </c>
      <c r="E65" s="39">
        <v>94</v>
      </c>
      <c r="F65" s="39" t="s">
        <v>27</v>
      </c>
      <c r="G65" s="21">
        <v>52</v>
      </c>
      <c r="H65" s="21" t="s">
        <v>36</v>
      </c>
      <c r="I65" s="26">
        <v>73</v>
      </c>
      <c r="J65" s="26" t="s">
        <v>30</v>
      </c>
      <c r="K65" s="36">
        <v>81</v>
      </c>
      <c r="L65" s="36" t="s">
        <v>31</v>
      </c>
      <c r="M65" s="33"/>
      <c r="N65" s="33"/>
      <c r="O65" s="31">
        <v>94</v>
      </c>
      <c r="P65" s="31" t="s">
        <v>28</v>
      </c>
      <c r="Q65" s="28"/>
      <c r="R65" s="28"/>
      <c r="S65" s="26"/>
      <c r="T65" s="26"/>
      <c r="U65" s="22"/>
      <c r="V65" s="22"/>
      <c r="W65" s="2"/>
      <c r="X65" s="2"/>
      <c r="Y65" s="8"/>
      <c r="Z65" s="8"/>
      <c r="AA65" s="14"/>
      <c r="AB65" s="14"/>
      <c r="AC65" s="11"/>
      <c r="AD65" s="11"/>
      <c r="AE65" s="18">
        <f t="shared" si="0"/>
        <v>394</v>
      </c>
      <c r="AF65" s="18">
        <f t="shared" si="1"/>
        <v>78.8</v>
      </c>
      <c r="AG65" s="11"/>
      <c r="AH65" s="2" t="s">
        <v>29</v>
      </c>
    </row>
    <row r="66" spans="1:34" x14ac:dyDescent="0.3">
      <c r="A66" s="41"/>
      <c r="B66" s="41">
        <v>15609700</v>
      </c>
      <c r="C66" s="41" t="s">
        <v>68</v>
      </c>
      <c r="D66" s="41" t="s">
        <v>132</v>
      </c>
      <c r="E66" s="39">
        <v>94</v>
      </c>
      <c r="F66" s="39" t="s">
        <v>27</v>
      </c>
      <c r="G66" s="21">
        <v>70</v>
      </c>
      <c r="H66" s="21" t="s">
        <v>30</v>
      </c>
      <c r="I66" s="26">
        <v>90</v>
      </c>
      <c r="J66" s="26" t="s">
        <v>28</v>
      </c>
      <c r="K66" s="36">
        <v>95</v>
      </c>
      <c r="L66" s="36" t="s">
        <v>27</v>
      </c>
      <c r="M66" s="33"/>
      <c r="N66" s="33"/>
      <c r="O66" s="31">
        <v>99</v>
      </c>
      <c r="P66" s="31" t="s">
        <v>27</v>
      </c>
      <c r="Q66" s="28"/>
      <c r="R66" s="28"/>
      <c r="S66" s="26"/>
      <c r="T66" s="26"/>
      <c r="U66" s="22"/>
      <c r="V66" s="22"/>
      <c r="W66" s="2"/>
      <c r="X66" s="2"/>
      <c r="Y66" s="8"/>
      <c r="Z66" s="8"/>
      <c r="AA66" s="14"/>
      <c r="AB66" s="14"/>
      <c r="AC66" s="11"/>
      <c r="AD66" s="11"/>
      <c r="AE66" s="18">
        <f t="shared" si="0"/>
        <v>448</v>
      </c>
      <c r="AF66" s="18">
        <f t="shared" si="1"/>
        <v>89.6</v>
      </c>
      <c r="AG66" s="11"/>
      <c r="AH66" s="2" t="s">
        <v>29</v>
      </c>
    </row>
    <row r="67" spans="1:34" x14ac:dyDescent="0.3">
      <c r="A67" s="41"/>
      <c r="B67" s="41">
        <v>15609701</v>
      </c>
      <c r="C67" s="41" t="s">
        <v>68</v>
      </c>
      <c r="D67" s="85" t="s">
        <v>133</v>
      </c>
      <c r="E67" s="39">
        <v>95</v>
      </c>
      <c r="F67" s="39" t="s">
        <v>27</v>
      </c>
      <c r="G67" s="21">
        <v>99</v>
      </c>
      <c r="H67" s="21" t="s">
        <v>27</v>
      </c>
      <c r="I67" s="26">
        <v>95</v>
      </c>
      <c r="J67" s="26" t="s">
        <v>27</v>
      </c>
      <c r="K67" s="36">
        <v>99</v>
      </c>
      <c r="L67" s="36" t="s">
        <v>27</v>
      </c>
      <c r="M67" s="33"/>
      <c r="N67" s="33"/>
      <c r="O67" s="31">
        <v>96</v>
      </c>
      <c r="P67" s="31" t="s">
        <v>27</v>
      </c>
      <c r="Q67" s="28"/>
      <c r="R67" s="28"/>
      <c r="S67" s="26"/>
      <c r="T67" s="26"/>
      <c r="U67" s="22"/>
      <c r="V67" s="22"/>
      <c r="W67" s="2"/>
      <c r="X67" s="2"/>
      <c r="Y67" s="8"/>
      <c r="Z67" s="8"/>
      <c r="AA67" s="14"/>
      <c r="AB67" s="14"/>
      <c r="AC67" s="11"/>
      <c r="AD67" s="11"/>
      <c r="AE67" s="87">
        <f t="shared" si="0"/>
        <v>484</v>
      </c>
      <c r="AF67" s="87">
        <f t="shared" si="1"/>
        <v>96.8</v>
      </c>
      <c r="AG67" s="87">
        <v>2</v>
      </c>
      <c r="AH67" s="2" t="s">
        <v>29</v>
      </c>
    </row>
    <row r="68" spans="1:34" x14ac:dyDescent="0.3">
      <c r="A68" s="41"/>
      <c r="B68" s="41">
        <v>15609702</v>
      </c>
      <c r="C68" s="41" t="s">
        <v>68</v>
      </c>
      <c r="D68" s="41" t="s">
        <v>134</v>
      </c>
      <c r="E68" s="39">
        <v>94</v>
      </c>
      <c r="F68" s="39" t="s">
        <v>27</v>
      </c>
      <c r="G68" s="21">
        <v>95</v>
      </c>
      <c r="H68" s="21" t="s">
        <v>27</v>
      </c>
      <c r="I68" s="26">
        <v>75</v>
      </c>
      <c r="J68" s="26" t="s">
        <v>30</v>
      </c>
      <c r="K68" s="36">
        <v>95</v>
      </c>
      <c r="L68" s="36" t="s">
        <v>27</v>
      </c>
      <c r="M68" s="33"/>
      <c r="N68" s="33"/>
      <c r="O68" s="31">
        <v>91</v>
      </c>
      <c r="P68" s="31" t="s">
        <v>31</v>
      </c>
      <c r="Q68" s="28"/>
      <c r="R68" s="28"/>
      <c r="S68" s="26"/>
      <c r="T68" s="26"/>
      <c r="U68" s="22"/>
      <c r="V68" s="22"/>
      <c r="W68" s="2"/>
      <c r="X68" s="2"/>
      <c r="Y68" s="8"/>
      <c r="Z68" s="8"/>
      <c r="AA68" s="14"/>
      <c r="AB68" s="14"/>
      <c r="AC68" s="11"/>
      <c r="AD68" s="11"/>
      <c r="AE68" s="87">
        <f t="shared" si="0"/>
        <v>450</v>
      </c>
      <c r="AF68" s="87">
        <f t="shared" si="1"/>
        <v>90</v>
      </c>
      <c r="AG68" s="88"/>
      <c r="AH68" s="2" t="s">
        <v>29</v>
      </c>
    </row>
    <row r="69" spans="1:34" x14ac:dyDescent="0.3">
      <c r="A69" s="41"/>
      <c r="B69" s="41">
        <v>15609703</v>
      </c>
      <c r="C69" s="41" t="s">
        <v>68</v>
      </c>
      <c r="D69" s="41" t="s">
        <v>135</v>
      </c>
      <c r="E69" s="39">
        <v>97</v>
      </c>
      <c r="F69" s="39" t="s">
        <v>27</v>
      </c>
      <c r="G69" s="21">
        <v>76</v>
      </c>
      <c r="H69" s="21" t="s">
        <v>30</v>
      </c>
      <c r="I69" s="26">
        <v>85</v>
      </c>
      <c r="J69" s="26" t="s">
        <v>28</v>
      </c>
      <c r="K69" s="36">
        <v>95</v>
      </c>
      <c r="L69" s="36" t="s">
        <v>27</v>
      </c>
      <c r="M69" s="33"/>
      <c r="N69" s="33"/>
      <c r="O69" s="31">
        <v>95</v>
      </c>
      <c r="P69" s="31" t="s">
        <v>27</v>
      </c>
      <c r="Q69" s="28"/>
      <c r="R69" s="28"/>
      <c r="S69" s="26"/>
      <c r="T69" s="26"/>
      <c r="U69" s="22"/>
      <c r="V69" s="22"/>
      <c r="W69" s="2"/>
      <c r="X69" s="2"/>
      <c r="Y69" s="8"/>
      <c r="Z69" s="8"/>
      <c r="AA69" s="14"/>
      <c r="AB69" s="14"/>
      <c r="AC69" s="11"/>
      <c r="AD69" s="11"/>
      <c r="AE69" s="18">
        <f t="shared" si="0"/>
        <v>448</v>
      </c>
      <c r="AF69" s="18">
        <f t="shared" si="1"/>
        <v>89.6</v>
      </c>
      <c r="AG69" s="11"/>
      <c r="AH69" s="2" t="s">
        <v>29</v>
      </c>
    </row>
    <row r="70" spans="1:34" x14ac:dyDescent="0.3">
      <c r="A70" s="41"/>
      <c r="B70" s="41">
        <v>15609704</v>
      </c>
      <c r="C70" s="41" t="s">
        <v>68</v>
      </c>
      <c r="D70" s="41" t="s">
        <v>136</v>
      </c>
      <c r="E70" s="39">
        <v>95</v>
      </c>
      <c r="F70" s="39" t="s">
        <v>27</v>
      </c>
      <c r="G70" s="21">
        <v>83</v>
      </c>
      <c r="H70" s="21" t="s">
        <v>31</v>
      </c>
      <c r="I70" s="26">
        <v>92</v>
      </c>
      <c r="J70" s="26" t="s">
        <v>28</v>
      </c>
      <c r="K70" s="36">
        <v>84</v>
      </c>
      <c r="L70" s="36" t="s">
        <v>31</v>
      </c>
      <c r="M70" s="33"/>
      <c r="N70" s="33"/>
      <c r="O70" s="31">
        <v>95</v>
      </c>
      <c r="P70" s="31" t="s">
        <v>27</v>
      </c>
      <c r="Q70" s="28"/>
      <c r="R70" s="28"/>
      <c r="S70" s="26"/>
      <c r="T70" s="26"/>
      <c r="U70" s="22"/>
      <c r="V70" s="22"/>
      <c r="W70" s="2"/>
      <c r="X70" s="2"/>
      <c r="Y70" s="8"/>
      <c r="Z70" s="8"/>
      <c r="AA70" s="14"/>
      <c r="AB70" s="14"/>
      <c r="AC70" s="11"/>
      <c r="AD70" s="11"/>
      <c r="AE70" s="18">
        <f t="shared" si="0"/>
        <v>449</v>
      </c>
      <c r="AF70" s="18">
        <f t="shared" si="1"/>
        <v>89.8</v>
      </c>
      <c r="AG70" s="11"/>
      <c r="AH70" s="2" t="s">
        <v>29</v>
      </c>
    </row>
    <row r="71" spans="1:34" x14ac:dyDescent="0.3">
      <c r="A71" s="41"/>
      <c r="B71" s="41">
        <v>15609705</v>
      </c>
      <c r="C71" s="41" t="s">
        <v>72</v>
      </c>
      <c r="D71" s="85" t="s">
        <v>137</v>
      </c>
      <c r="E71" s="39">
        <v>95</v>
      </c>
      <c r="F71" s="39" t="s">
        <v>27</v>
      </c>
      <c r="G71" s="21">
        <v>82</v>
      </c>
      <c r="H71" s="21" t="s">
        <v>31</v>
      </c>
      <c r="I71" s="26">
        <v>86</v>
      </c>
      <c r="J71" s="26" t="s">
        <v>28</v>
      </c>
      <c r="K71" s="36">
        <v>93</v>
      </c>
      <c r="L71" s="36" t="s">
        <v>28</v>
      </c>
      <c r="M71" s="33"/>
      <c r="N71" s="33"/>
      <c r="O71" s="31">
        <v>95</v>
      </c>
      <c r="P71" s="31" t="s">
        <v>27</v>
      </c>
      <c r="Q71" s="28"/>
      <c r="R71" s="28"/>
      <c r="S71" s="26"/>
      <c r="T71" s="26"/>
      <c r="U71" s="22"/>
      <c r="V71" s="22"/>
      <c r="W71" s="2"/>
      <c r="X71" s="2"/>
      <c r="Y71" s="8"/>
      <c r="Z71" s="8"/>
      <c r="AA71" s="14"/>
      <c r="AB71" s="14"/>
      <c r="AC71" s="11"/>
      <c r="AD71" s="11"/>
      <c r="AE71" s="87">
        <f t="shared" si="0"/>
        <v>451</v>
      </c>
      <c r="AF71" s="87">
        <f t="shared" si="1"/>
        <v>90.2</v>
      </c>
      <c r="AG71" s="87"/>
      <c r="AH71" s="2" t="s">
        <v>29</v>
      </c>
    </row>
    <row r="72" spans="1:34" x14ac:dyDescent="0.3">
      <c r="A72" s="40"/>
      <c r="B72" s="40">
        <v>15609706</v>
      </c>
      <c r="C72" s="40" t="s">
        <v>72</v>
      </c>
      <c r="D72" s="40" t="s">
        <v>138</v>
      </c>
      <c r="E72" s="39">
        <v>77</v>
      </c>
      <c r="F72" s="39" t="s">
        <v>33</v>
      </c>
      <c r="G72" s="21">
        <v>53</v>
      </c>
      <c r="H72" s="21" t="s">
        <v>36</v>
      </c>
      <c r="I72" s="26">
        <v>71</v>
      </c>
      <c r="J72" s="26" t="s">
        <v>33</v>
      </c>
      <c r="K72" s="36">
        <v>65</v>
      </c>
      <c r="L72" s="36" t="s">
        <v>32</v>
      </c>
      <c r="M72" s="33"/>
      <c r="N72" s="33"/>
      <c r="O72" s="31"/>
      <c r="P72" s="31"/>
      <c r="Q72" s="28"/>
      <c r="R72" s="28"/>
      <c r="S72" s="26">
        <v>72</v>
      </c>
      <c r="T72" s="26" t="s">
        <v>36</v>
      </c>
      <c r="U72" s="22"/>
      <c r="V72" s="22"/>
      <c r="W72" s="2"/>
      <c r="X72" s="2"/>
      <c r="Y72" s="8"/>
      <c r="Z72" s="8"/>
      <c r="AA72" s="14"/>
      <c r="AB72" s="14"/>
      <c r="AC72" s="11"/>
      <c r="AD72" s="11"/>
      <c r="AE72" s="18">
        <f t="shared" si="0"/>
        <v>338</v>
      </c>
      <c r="AF72" s="18">
        <f t="shared" si="1"/>
        <v>67.599999999999994</v>
      </c>
      <c r="AG72" s="11"/>
      <c r="AH72" s="2" t="s">
        <v>29</v>
      </c>
    </row>
    <row r="73" spans="1:34" x14ac:dyDescent="0.3">
      <c r="A73" s="40"/>
      <c r="B73" s="40">
        <v>15609707</v>
      </c>
      <c r="C73" s="40" t="s">
        <v>68</v>
      </c>
      <c r="D73" s="84" t="s">
        <v>139</v>
      </c>
      <c r="E73" s="39">
        <v>95</v>
      </c>
      <c r="F73" s="39" t="s">
        <v>27</v>
      </c>
      <c r="G73" s="21">
        <v>95</v>
      </c>
      <c r="H73" s="21" t="s">
        <v>27</v>
      </c>
      <c r="I73" s="26">
        <v>95</v>
      </c>
      <c r="J73" s="26" t="s">
        <v>27</v>
      </c>
      <c r="K73" s="36">
        <v>95</v>
      </c>
      <c r="L73" s="36" t="s">
        <v>27</v>
      </c>
      <c r="M73" s="33"/>
      <c r="N73" s="33"/>
      <c r="O73" s="31"/>
      <c r="P73" s="31"/>
      <c r="Q73" s="28"/>
      <c r="R73" s="28"/>
      <c r="S73" s="26">
        <v>96</v>
      </c>
      <c r="T73" s="26" t="s">
        <v>27</v>
      </c>
      <c r="U73" s="22"/>
      <c r="V73" s="22"/>
      <c r="W73" s="2"/>
      <c r="X73" s="2"/>
      <c r="Y73" s="8"/>
      <c r="Z73" s="8"/>
      <c r="AA73" s="14"/>
      <c r="AB73" s="14"/>
      <c r="AC73" s="11"/>
      <c r="AD73" s="11"/>
      <c r="AE73" s="87">
        <f t="shared" si="0"/>
        <v>476</v>
      </c>
      <c r="AF73" s="87">
        <f t="shared" si="1"/>
        <v>95.2</v>
      </c>
      <c r="AG73" s="87">
        <v>8</v>
      </c>
      <c r="AH73" s="2" t="s">
        <v>29</v>
      </c>
    </row>
    <row r="74" spans="1:34" x14ac:dyDescent="0.3">
      <c r="A74" s="41"/>
      <c r="B74" s="41">
        <v>15609708</v>
      </c>
      <c r="C74" s="41" t="s">
        <v>68</v>
      </c>
      <c r="D74" s="85" t="s">
        <v>140</v>
      </c>
      <c r="E74" s="39">
        <v>98</v>
      </c>
      <c r="F74" s="39" t="s">
        <v>27</v>
      </c>
      <c r="G74" s="21">
        <v>95</v>
      </c>
      <c r="H74" s="21" t="s">
        <v>27</v>
      </c>
      <c r="I74" s="26">
        <v>91</v>
      </c>
      <c r="J74" s="26" t="s">
        <v>28</v>
      </c>
      <c r="K74" s="36">
        <v>95</v>
      </c>
      <c r="L74" s="36" t="s">
        <v>27</v>
      </c>
      <c r="M74" s="33"/>
      <c r="N74" s="33"/>
      <c r="O74" s="31"/>
      <c r="P74" s="31"/>
      <c r="Q74" s="28">
        <v>97</v>
      </c>
      <c r="R74" s="28" t="s">
        <v>27</v>
      </c>
      <c r="S74" s="26"/>
      <c r="T74" s="26"/>
      <c r="U74" s="22"/>
      <c r="V74" s="22"/>
      <c r="W74" s="2"/>
      <c r="X74" s="2"/>
      <c r="Y74" s="8"/>
      <c r="Z74" s="8"/>
      <c r="AA74" s="14"/>
      <c r="AB74" s="14"/>
      <c r="AC74" s="11"/>
      <c r="AD74" s="11"/>
      <c r="AE74" s="87">
        <f t="shared" si="0"/>
        <v>476</v>
      </c>
      <c r="AF74" s="87">
        <f t="shared" si="1"/>
        <v>95.2</v>
      </c>
      <c r="AG74" s="87">
        <v>8</v>
      </c>
      <c r="AH74" s="2" t="s">
        <v>29</v>
      </c>
    </row>
    <row r="75" spans="1:34" x14ac:dyDescent="0.3">
      <c r="A75" s="40"/>
      <c r="B75" s="40">
        <v>15609709</v>
      </c>
      <c r="C75" s="40" t="s">
        <v>72</v>
      </c>
      <c r="D75" s="40" t="s">
        <v>141</v>
      </c>
      <c r="E75" s="39">
        <v>86</v>
      </c>
      <c r="F75" s="39" t="s">
        <v>31</v>
      </c>
      <c r="G75" s="21">
        <v>80</v>
      </c>
      <c r="H75" s="21" t="s">
        <v>31</v>
      </c>
      <c r="I75" s="26">
        <v>74</v>
      </c>
      <c r="J75" s="26" t="s">
        <v>30</v>
      </c>
      <c r="K75" s="36">
        <v>87</v>
      </c>
      <c r="L75" s="36" t="s">
        <v>28</v>
      </c>
      <c r="M75" s="33">
        <v>85</v>
      </c>
      <c r="N75" s="33" t="s">
        <v>30</v>
      </c>
      <c r="O75" s="31"/>
      <c r="P75" s="31"/>
      <c r="Q75" s="28"/>
      <c r="R75" s="28"/>
      <c r="S75" s="26"/>
      <c r="T75" s="26"/>
      <c r="U75" s="22"/>
      <c r="V75" s="22"/>
      <c r="W75" s="2"/>
      <c r="X75" s="2"/>
      <c r="Y75" s="8"/>
      <c r="Z75" s="8"/>
      <c r="AA75" s="14"/>
      <c r="AB75" s="14"/>
      <c r="AC75" s="11"/>
      <c r="AD75" s="11"/>
      <c r="AE75" s="18">
        <f t="shared" si="0"/>
        <v>412</v>
      </c>
      <c r="AF75" s="18">
        <f t="shared" si="1"/>
        <v>82.4</v>
      </c>
      <c r="AG75" s="11"/>
      <c r="AH75" s="2" t="s">
        <v>29</v>
      </c>
    </row>
    <row r="76" spans="1:34" x14ac:dyDescent="0.3">
      <c r="A76" s="40"/>
      <c r="B76" s="40">
        <v>15609710</v>
      </c>
      <c r="C76" s="40" t="s">
        <v>72</v>
      </c>
      <c r="D76" s="40" t="s">
        <v>142</v>
      </c>
      <c r="E76" s="39">
        <v>96</v>
      </c>
      <c r="F76" s="39" t="s">
        <v>27</v>
      </c>
      <c r="G76" s="21">
        <v>82</v>
      </c>
      <c r="H76" s="21" t="s">
        <v>31</v>
      </c>
      <c r="I76" s="26">
        <v>85</v>
      </c>
      <c r="J76" s="26" t="s">
        <v>28</v>
      </c>
      <c r="K76" s="36">
        <v>81</v>
      </c>
      <c r="L76" s="36" t="s">
        <v>31</v>
      </c>
      <c r="M76" s="33"/>
      <c r="N76" s="33"/>
      <c r="O76" s="31"/>
      <c r="P76" s="31"/>
      <c r="Q76" s="28"/>
      <c r="R76" s="28"/>
      <c r="S76" s="26">
        <v>90</v>
      </c>
      <c r="T76" s="26" t="s">
        <v>31</v>
      </c>
      <c r="U76" s="22"/>
      <c r="V76" s="22"/>
      <c r="W76" s="2"/>
      <c r="X76" s="2"/>
      <c r="Y76" s="8"/>
      <c r="Z76" s="8"/>
      <c r="AA76" s="14"/>
      <c r="AB76" s="14"/>
      <c r="AC76" s="11"/>
      <c r="AD76" s="11"/>
      <c r="AE76" s="18">
        <f t="shared" si="0"/>
        <v>434</v>
      </c>
      <c r="AF76" s="18">
        <f t="shared" si="1"/>
        <v>86.8</v>
      </c>
      <c r="AG76" s="11"/>
      <c r="AH76" s="2" t="s">
        <v>29</v>
      </c>
    </row>
    <row r="77" spans="1:34" x14ac:dyDescent="0.3">
      <c r="A77" s="40"/>
      <c r="B77" s="40">
        <v>15609711</v>
      </c>
      <c r="C77" s="40" t="s">
        <v>72</v>
      </c>
      <c r="D77" s="84" t="s">
        <v>143</v>
      </c>
      <c r="E77" s="39">
        <v>94</v>
      </c>
      <c r="F77" s="39" t="s">
        <v>27</v>
      </c>
      <c r="G77" s="21">
        <v>94</v>
      </c>
      <c r="H77" s="21" t="s">
        <v>28</v>
      </c>
      <c r="I77" s="26">
        <v>88</v>
      </c>
      <c r="J77" s="26" t="s">
        <v>28</v>
      </c>
      <c r="K77" s="36">
        <v>93</v>
      </c>
      <c r="L77" s="36" t="s">
        <v>28</v>
      </c>
      <c r="M77" s="33"/>
      <c r="N77" s="33"/>
      <c r="O77" s="31"/>
      <c r="P77" s="31"/>
      <c r="Q77" s="28"/>
      <c r="R77" s="28"/>
      <c r="S77" s="26">
        <v>94</v>
      </c>
      <c r="T77" s="26" t="s">
        <v>27</v>
      </c>
      <c r="U77" s="22"/>
      <c r="V77" s="22"/>
      <c r="W77" s="2"/>
      <c r="X77" s="2"/>
      <c r="Y77" s="8"/>
      <c r="Z77" s="8"/>
      <c r="AA77" s="14"/>
      <c r="AB77" s="14"/>
      <c r="AC77" s="11"/>
      <c r="AD77" s="11"/>
      <c r="AE77" s="87">
        <f t="shared" ref="AE77:AE132" si="2">SUM(E77,G77,I77,K77,M77,O77,Q77,S77,U77,Y77,AA77,AC77,)</f>
        <v>463</v>
      </c>
      <c r="AF77" s="87">
        <f t="shared" ref="AF77:AF132" si="3">AE77/5</f>
        <v>92.6</v>
      </c>
      <c r="AG77" s="87"/>
      <c r="AH77" s="2" t="s">
        <v>29</v>
      </c>
    </row>
    <row r="78" spans="1:34" x14ac:dyDescent="0.3">
      <c r="A78" s="40"/>
      <c r="B78" s="40">
        <v>15609712</v>
      </c>
      <c r="C78" s="40" t="s">
        <v>68</v>
      </c>
      <c r="D78" s="40" t="s">
        <v>144</v>
      </c>
      <c r="E78" s="39">
        <v>80</v>
      </c>
      <c r="F78" s="39" t="s">
        <v>33</v>
      </c>
      <c r="G78" s="21">
        <v>70</v>
      </c>
      <c r="H78" s="21" t="s">
        <v>30</v>
      </c>
      <c r="I78" s="26">
        <v>70</v>
      </c>
      <c r="J78" s="26" t="s">
        <v>33</v>
      </c>
      <c r="K78" s="36">
        <v>83</v>
      </c>
      <c r="L78" s="36" t="s">
        <v>31</v>
      </c>
      <c r="M78" s="33"/>
      <c r="N78" s="33"/>
      <c r="O78" s="31"/>
      <c r="P78" s="31"/>
      <c r="Q78" s="28"/>
      <c r="R78" s="28"/>
      <c r="S78" s="26">
        <v>85</v>
      </c>
      <c r="T78" s="26" t="s">
        <v>30</v>
      </c>
      <c r="U78" s="22"/>
      <c r="V78" s="22"/>
      <c r="W78" s="2">
        <v>90</v>
      </c>
      <c r="X78" s="2" t="s">
        <v>28</v>
      </c>
      <c r="Y78" s="8"/>
      <c r="Z78" s="8"/>
      <c r="AA78" s="14"/>
      <c r="AB78" s="14"/>
      <c r="AC78" s="11"/>
      <c r="AD78" s="11"/>
      <c r="AE78" s="18">
        <f t="shared" si="2"/>
        <v>388</v>
      </c>
      <c r="AF78" s="18">
        <f t="shared" si="3"/>
        <v>77.599999999999994</v>
      </c>
      <c r="AG78" s="11"/>
      <c r="AH78" s="2" t="s">
        <v>29</v>
      </c>
    </row>
    <row r="79" spans="1:34" x14ac:dyDescent="0.3">
      <c r="A79" s="40"/>
      <c r="B79" s="40">
        <v>15609713</v>
      </c>
      <c r="C79" s="40" t="s">
        <v>72</v>
      </c>
      <c r="D79" s="40" t="s">
        <v>145</v>
      </c>
      <c r="E79" s="39">
        <v>92</v>
      </c>
      <c r="F79" s="39" t="s">
        <v>28</v>
      </c>
      <c r="G79" s="21">
        <v>85</v>
      </c>
      <c r="H79" s="21" t="s">
        <v>31</v>
      </c>
      <c r="I79" s="26">
        <v>77</v>
      </c>
      <c r="J79" s="26" t="s">
        <v>30</v>
      </c>
      <c r="K79" s="36">
        <v>87</v>
      </c>
      <c r="L79" s="36" t="s">
        <v>28</v>
      </c>
      <c r="M79" s="33"/>
      <c r="N79" s="33"/>
      <c r="O79" s="31"/>
      <c r="P79" s="31"/>
      <c r="Q79" s="28"/>
      <c r="R79" s="28"/>
      <c r="S79" s="26">
        <v>90</v>
      </c>
      <c r="T79" s="26" t="s">
        <v>31</v>
      </c>
      <c r="U79" s="22"/>
      <c r="V79" s="22"/>
      <c r="W79" s="2"/>
      <c r="X79" s="2"/>
      <c r="Y79" s="8"/>
      <c r="Z79" s="8"/>
      <c r="AA79" s="14"/>
      <c r="AB79" s="14"/>
      <c r="AC79" s="11"/>
      <c r="AD79" s="11"/>
      <c r="AE79" s="18">
        <f t="shared" si="2"/>
        <v>431</v>
      </c>
      <c r="AF79" s="18">
        <f t="shared" si="3"/>
        <v>86.2</v>
      </c>
      <c r="AG79" s="11"/>
      <c r="AH79" s="2" t="s">
        <v>29</v>
      </c>
    </row>
    <row r="80" spans="1:34" x14ac:dyDescent="0.3">
      <c r="A80" s="40"/>
      <c r="B80" s="40">
        <v>15609714</v>
      </c>
      <c r="C80" s="40" t="s">
        <v>68</v>
      </c>
      <c r="D80" s="40" t="s">
        <v>146</v>
      </c>
      <c r="E80" s="39">
        <v>89</v>
      </c>
      <c r="F80" s="39" t="s">
        <v>31</v>
      </c>
      <c r="G80" s="21">
        <v>62</v>
      </c>
      <c r="H80" s="21" t="s">
        <v>32</v>
      </c>
      <c r="I80" s="26">
        <v>57</v>
      </c>
      <c r="J80" s="26" t="s">
        <v>36</v>
      </c>
      <c r="K80" s="36">
        <v>72</v>
      </c>
      <c r="L80" s="36" t="s">
        <v>33</v>
      </c>
      <c r="M80" s="33"/>
      <c r="N80" s="33"/>
      <c r="O80" s="31"/>
      <c r="P80" s="31"/>
      <c r="Q80" s="28"/>
      <c r="R80" s="28"/>
      <c r="S80" s="26"/>
      <c r="T80" s="26"/>
      <c r="U80" s="20">
        <v>79</v>
      </c>
      <c r="V80" s="20" t="s">
        <v>31</v>
      </c>
      <c r="W80" s="2">
        <v>78</v>
      </c>
      <c r="X80" s="2" t="s">
        <v>33</v>
      </c>
      <c r="Y80" s="8"/>
      <c r="Z80" s="8"/>
      <c r="AA80" s="14"/>
      <c r="AB80" s="14"/>
      <c r="AC80" s="11"/>
      <c r="AD80" s="11"/>
      <c r="AE80" s="18">
        <f t="shared" si="2"/>
        <v>359</v>
      </c>
      <c r="AF80" s="18">
        <f t="shared" si="3"/>
        <v>71.8</v>
      </c>
      <c r="AG80" s="11"/>
      <c r="AH80" s="2" t="s">
        <v>29</v>
      </c>
    </row>
    <row r="81" spans="1:34" x14ac:dyDescent="0.3">
      <c r="A81" s="41"/>
      <c r="B81" s="41">
        <v>15609715</v>
      </c>
      <c r="C81" s="41" t="s">
        <v>68</v>
      </c>
      <c r="D81" s="41" t="s">
        <v>147</v>
      </c>
      <c r="E81" s="39">
        <v>94</v>
      </c>
      <c r="F81" s="39" t="s">
        <v>27</v>
      </c>
      <c r="G81" s="21">
        <v>74</v>
      </c>
      <c r="H81" s="21" t="s">
        <v>30</v>
      </c>
      <c r="I81" s="26">
        <v>86</v>
      </c>
      <c r="J81" s="26" t="s">
        <v>28</v>
      </c>
      <c r="K81" s="36">
        <v>93</v>
      </c>
      <c r="L81" s="36" t="s">
        <v>28</v>
      </c>
      <c r="M81" s="33">
        <v>92</v>
      </c>
      <c r="N81" s="33" t="s">
        <v>31</v>
      </c>
      <c r="O81" s="31"/>
      <c r="P81" s="31"/>
      <c r="Q81" s="28"/>
      <c r="R81" s="28"/>
      <c r="S81" s="26"/>
      <c r="T81" s="26"/>
      <c r="U81" s="22"/>
      <c r="V81" s="22"/>
      <c r="W81" s="2"/>
      <c r="X81" s="2"/>
      <c r="Y81" s="8"/>
      <c r="Z81" s="8"/>
      <c r="AA81" s="14"/>
      <c r="AB81" s="14"/>
      <c r="AC81" s="11"/>
      <c r="AD81" s="11"/>
      <c r="AE81" s="18">
        <f t="shared" si="2"/>
        <v>439</v>
      </c>
      <c r="AF81" s="18">
        <f t="shared" si="3"/>
        <v>87.8</v>
      </c>
      <c r="AG81" s="11"/>
      <c r="AH81" s="2" t="s">
        <v>29</v>
      </c>
    </row>
    <row r="82" spans="1:34" x14ac:dyDescent="0.3">
      <c r="A82" s="41"/>
      <c r="B82" s="41">
        <v>15609716</v>
      </c>
      <c r="C82" s="41" t="s">
        <v>72</v>
      </c>
      <c r="D82" s="41" t="s">
        <v>148</v>
      </c>
      <c r="E82" s="39">
        <v>84</v>
      </c>
      <c r="F82" s="39" t="s">
        <v>30</v>
      </c>
      <c r="G82" s="21">
        <v>69</v>
      </c>
      <c r="H82" s="21" t="s">
        <v>33</v>
      </c>
      <c r="I82" s="26">
        <v>75</v>
      </c>
      <c r="J82" s="26" t="s">
        <v>30</v>
      </c>
      <c r="K82" s="36">
        <v>79</v>
      </c>
      <c r="L82" s="36" t="s">
        <v>31</v>
      </c>
      <c r="M82" s="33"/>
      <c r="N82" s="33"/>
      <c r="O82" s="31"/>
      <c r="P82" s="31"/>
      <c r="Q82" s="28">
        <v>81</v>
      </c>
      <c r="R82" s="28" t="s">
        <v>36</v>
      </c>
      <c r="S82" s="26"/>
      <c r="T82" s="26"/>
      <c r="U82" s="22"/>
      <c r="V82" s="22"/>
      <c r="W82" s="2">
        <v>80</v>
      </c>
      <c r="X82" s="2" t="s">
        <v>30</v>
      </c>
      <c r="Y82" s="8"/>
      <c r="Z82" s="8"/>
      <c r="AA82" s="14"/>
      <c r="AB82" s="14"/>
      <c r="AC82" s="11"/>
      <c r="AD82" s="11"/>
      <c r="AE82" s="18">
        <f t="shared" si="2"/>
        <v>388</v>
      </c>
      <c r="AF82" s="18">
        <f t="shared" si="3"/>
        <v>77.599999999999994</v>
      </c>
      <c r="AG82" s="11"/>
      <c r="AH82" s="2" t="s">
        <v>29</v>
      </c>
    </row>
    <row r="83" spans="1:34" x14ac:dyDescent="0.3">
      <c r="A83" s="40"/>
      <c r="B83" s="40">
        <v>15609717</v>
      </c>
      <c r="C83" s="40" t="s">
        <v>72</v>
      </c>
      <c r="D83" s="40" t="s">
        <v>149</v>
      </c>
      <c r="E83" s="39">
        <v>95</v>
      </c>
      <c r="F83" s="39" t="s">
        <v>27</v>
      </c>
      <c r="G83" s="21">
        <v>82</v>
      </c>
      <c r="H83" s="21" t="s">
        <v>31</v>
      </c>
      <c r="I83" s="26">
        <v>81</v>
      </c>
      <c r="J83" s="26" t="s">
        <v>31</v>
      </c>
      <c r="K83" s="36">
        <v>83</v>
      </c>
      <c r="L83" s="36" t="s">
        <v>31</v>
      </c>
      <c r="M83" s="33"/>
      <c r="N83" s="33"/>
      <c r="O83" s="31"/>
      <c r="P83" s="31"/>
      <c r="Q83" s="28"/>
      <c r="R83" s="28"/>
      <c r="S83" s="26">
        <v>88</v>
      </c>
      <c r="T83" s="26" t="s">
        <v>31</v>
      </c>
      <c r="U83" s="22"/>
      <c r="V83" s="22"/>
      <c r="W83" s="2"/>
      <c r="X83" s="2"/>
      <c r="Y83" s="8"/>
      <c r="Z83" s="8"/>
      <c r="AA83" s="14"/>
      <c r="AB83" s="14"/>
      <c r="AC83" s="11"/>
      <c r="AD83" s="11"/>
      <c r="AE83" s="18">
        <f t="shared" si="2"/>
        <v>429</v>
      </c>
      <c r="AF83" s="18">
        <f t="shared" si="3"/>
        <v>85.8</v>
      </c>
      <c r="AG83" s="11"/>
      <c r="AH83" s="2" t="s">
        <v>29</v>
      </c>
    </row>
    <row r="84" spans="1:34" x14ac:dyDescent="0.3">
      <c r="A84" s="40"/>
      <c r="B84" s="40">
        <v>15609718</v>
      </c>
      <c r="C84" s="40" t="s">
        <v>72</v>
      </c>
      <c r="D84" s="40" t="s">
        <v>150</v>
      </c>
      <c r="E84" s="39">
        <v>88</v>
      </c>
      <c r="F84" s="39" t="s">
        <v>31</v>
      </c>
      <c r="G84" s="21">
        <v>59</v>
      </c>
      <c r="H84" s="21" t="s">
        <v>32</v>
      </c>
      <c r="I84" s="26">
        <v>77</v>
      </c>
      <c r="J84" s="26" t="s">
        <v>30</v>
      </c>
      <c r="K84" s="36">
        <v>76</v>
      </c>
      <c r="L84" s="36" t="s">
        <v>30</v>
      </c>
      <c r="M84" s="33"/>
      <c r="N84" s="33"/>
      <c r="O84" s="31"/>
      <c r="P84" s="31"/>
      <c r="Q84" s="28"/>
      <c r="R84" s="28"/>
      <c r="S84" s="26">
        <v>83</v>
      </c>
      <c r="T84" s="26" t="s">
        <v>30</v>
      </c>
      <c r="U84" s="22"/>
      <c r="V84" s="22"/>
      <c r="W84" s="2"/>
      <c r="X84" s="2"/>
      <c r="Y84" s="8"/>
      <c r="Z84" s="8"/>
      <c r="AA84" s="14"/>
      <c r="AB84" s="14"/>
      <c r="AC84" s="11"/>
      <c r="AD84" s="11"/>
      <c r="AE84" s="18">
        <f t="shared" si="2"/>
        <v>383</v>
      </c>
      <c r="AF84" s="18">
        <f t="shared" si="3"/>
        <v>76.599999999999994</v>
      </c>
      <c r="AG84" s="11"/>
      <c r="AH84" s="2" t="s">
        <v>29</v>
      </c>
    </row>
    <row r="85" spans="1:34" x14ac:dyDescent="0.3">
      <c r="A85" s="40"/>
      <c r="B85" s="40">
        <v>15609719</v>
      </c>
      <c r="C85" s="40" t="s">
        <v>72</v>
      </c>
      <c r="D85" s="40" t="s">
        <v>151</v>
      </c>
      <c r="E85" s="39">
        <v>87</v>
      </c>
      <c r="F85" s="39" t="s">
        <v>31</v>
      </c>
      <c r="G85" s="21">
        <v>56</v>
      </c>
      <c r="H85" s="21" t="s">
        <v>36</v>
      </c>
      <c r="I85" s="26">
        <v>71</v>
      </c>
      <c r="J85" s="26" t="s">
        <v>33</v>
      </c>
      <c r="K85" s="36">
        <v>70</v>
      </c>
      <c r="L85" s="36" t="s">
        <v>33</v>
      </c>
      <c r="M85" s="33"/>
      <c r="N85" s="33"/>
      <c r="O85" s="31"/>
      <c r="P85" s="31"/>
      <c r="Q85" s="28"/>
      <c r="R85" s="28"/>
      <c r="S85" s="26">
        <v>78</v>
      </c>
      <c r="T85" s="26" t="s">
        <v>33</v>
      </c>
      <c r="U85" s="22"/>
      <c r="V85" s="22"/>
      <c r="W85" s="2"/>
      <c r="X85" s="2"/>
      <c r="Y85" s="8"/>
      <c r="Z85" s="8"/>
      <c r="AA85" s="14"/>
      <c r="AB85" s="14"/>
      <c r="AC85" s="11"/>
      <c r="AD85" s="11"/>
      <c r="AE85" s="18">
        <f t="shared" si="2"/>
        <v>362</v>
      </c>
      <c r="AF85" s="18">
        <f t="shared" si="3"/>
        <v>72.400000000000006</v>
      </c>
      <c r="AG85" s="11"/>
      <c r="AH85" s="2" t="s">
        <v>29</v>
      </c>
    </row>
    <row r="86" spans="1:34" x14ac:dyDescent="0.3">
      <c r="A86" s="41"/>
      <c r="B86" s="41">
        <v>15609720</v>
      </c>
      <c r="C86" s="41" t="s">
        <v>72</v>
      </c>
      <c r="D86" s="41" t="s">
        <v>152</v>
      </c>
      <c r="E86" s="39">
        <v>82</v>
      </c>
      <c r="F86" s="39" t="s">
        <v>30</v>
      </c>
      <c r="G86" s="21">
        <v>62</v>
      </c>
      <c r="H86" s="21" t="s">
        <v>32</v>
      </c>
      <c r="I86" s="26">
        <v>66</v>
      </c>
      <c r="J86" s="26" t="s">
        <v>32</v>
      </c>
      <c r="K86" s="36">
        <v>71</v>
      </c>
      <c r="L86" s="36" t="s">
        <v>33</v>
      </c>
      <c r="M86" s="33">
        <v>75</v>
      </c>
      <c r="N86" s="33" t="s">
        <v>36</v>
      </c>
      <c r="O86" s="31"/>
      <c r="P86" s="31"/>
      <c r="Q86" s="28"/>
      <c r="R86" s="28"/>
      <c r="S86" s="26"/>
      <c r="T86" s="26"/>
      <c r="U86" s="22"/>
      <c r="V86" s="22"/>
      <c r="W86" s="2"/>
      <c r="X86" s="2"/>
      <c r="Y86" s="8"/>
      <c r="Z86" s="8"/>
      <c r="AA86" s="14"/>
      <c r="AB86" s="14"/>
      <c r="AC86" s="11"/>
      <c r="AD86" s="11"/>
      <c r="AE86" s="18">
        <f t="shared" si="2"/>
        <v>356</v>
      </c>
      <c r="AF86" s="18">
        <f t="shared" si="3"/>
        <v>71.2</v>
      </c>
      <c r="AG86" s="11"/>
      <c r="AH86" s="2" t="s">
        <v>29</v>
      </c>
    </row>
    <row r="87" spans="1:34" x14ac:dyDescent="0.3">
      <c r="A87" s="41"/>
      <c r="B87" s="41">
        <v>15609721</v>
      </c>
      <c r="C87" s="41" t="s">
        <v>68</v>
      </c>
      <c r="D87" s="85" t="s">
        <v>153</v>
      </c>
      <c r="E87" s="39">
        <v>94</v>
      </c>
      <c r="F87" s="39" t="s">
        <v>27</v>
      </c>
      <c r="G87" s="21">
        <v>95</v>
      </c>
      <c r="H87" s="21" t="s">
        <v>27</v>
      </c>
      <c r="I87" s="26">
        <v>75</v>
      </c>
      <c r="J87" s="26" t="s">
        <v>30</v>
      </c>
      <c r="K87" s="36">
        <v>95</v>
      </c>
      <c r="L87" s="36" t="s">
        <v>27</v>
      </c>
      <c r="M87" s="33">
        <v>96</v>
      </c>
      <c r="N87" s="33" t="s">
        <v>27</v>
      </c>
      <c r="O87" s="31"/>
      <c r="P87" s="31"/>
      <c r="Q87" s="28"/>
      <c r="R87" s="28"/>
      <c r="S87" s="26"/>
      <c r="T87" s="26"/>
      <c r="U87" s="22"/>
      <c r="V87" s="22"/>
      <c r="W87" s="2"/>
      <c r="X87" s="2"/>
      <c r="Y87" s="8"/>
      <c r="Z87" s="8"/>
      <c r="AA87" s="14"/>
      <c r="AB87" s="14"/>
      <c r="AC87" s="11"/>
      <c r="AD87" s="11"/>
      <c r="AE87" s="87">
        <f t="shared" si="2"/>
        <v>455</v>
      </c>
      <c r="AF87" s="87">
        <f t="shared" si="3"/>
        <v>91</v>
      </c>
      <c r="AG87" s="87"/>
      <c r="AH87" s="2" t="s">
        <v>29</v>
      </c>
    </row>
    <row r="88" spans="1:34" x14ac:dyDescent="0.3">
      <c r="A88" s="40"/>
      <c r="B88" s="40">
        <v>15609722</v>
      </c>
      <c r="C88" s="40" t="s">
        <v>72</v>
      </c>
      <c r="D88" s="40" t="s">
        <v>154</v>
      </c>
      <c r="E88" s="39">
        <v>81</v>
      </c>
      <c r="F88" s="39" t="s">
        <v>33</v>
      </c>
      <c r="G88" s="21">
        <v>65</v>
      </c>
      <c r="H88" s="21" t="s">
        <v>33</v>
      </c>
      <c r="I88" s="26">
        <v>79</v>
      </c>
      <c r="J88" s="26" t="s">
        <v>31</v>
      </c>
      <c r="K88" s="36">
        <v>69</v>
      </c>
      <c r="L88" s="36" t="s">
        <v>33</v>
      </c>
      <c r="M88" s="33"/>
      <c r="N88" s="33"/>
      <c r="O88" s="31"/>
      <c r="P88" s="31"/>
      <c r="Q88" s="28"/>
      <c r="R88" s="28"/>
      <c r="S88" s="26">
        <v>79</v>
      </c>
      <c r="T88" s="26" t="s">
        <v>33</v>
      </c>
      <c r="U88" s="22"/>
      <c r="V88" s="22"/>
      <c r="W88" s="2"/>
      <c r="X88" s="2"/>
      <c r="Y88" s="8"/>
      <c r="Z88" s="8"/>
      <c r="AA88" s="14"/>
      <c r="AB88" s="14"/>
      <c r="AC88" s="11"/>
      <c r="AD88" s="11"/>
      <c r="AE88" s="18">
        <f t="shared" si="2"/>
        <v>373</v>
      </c>
      <c r="AF88" s="18">
        <f t="shared" si="3"/>
        <v>74.599999999999994</v>
      </c>
      <c r="AG88" s="11"/>
      <c r="AH88" s="2" t="s">
        <v>29</v>
      </c>
    </row>
    <row r="89" spans="1:34" x14ac:dyDescent="0.3">
      <c r="A89" s="40"/>
      <c r="B89" s="40">
        <v>15609723</v>
      </c>
      <c r="C89" s="40" t="s">
        <v>68</v>
      </c>
      <c r="D89" s="84" t="s">
        <v>155</v>
      </c>
      <c r="E89" s="39">
        <v>96</v>
      </c>
      <c r="F89" s="39" t="s">
        <v>27</v>
      </c>
      <c r="G89" s="21">
        <v>95</v>
      </c>
      <c r="H89" s="21" t="s">
        <v>27</v>
      </c>
      <c r="I89" s="26">
        <v>95</v>
      </c>
      <c r="J89" s="26" t="s">
        <v>27</v>
      </c>
      <c r="K89" s="36">
        <v>95</v>
      </c>
      <c r="L89" s="36" t="s">
        <v>27</v>
      </c>
      <c r="M89" s="33"/>
      <c r="N89" s="33"/>
      <c r="O89" s="31"/>
      <c r="P89" s="31"/>
      <c r="Q89" s="28"/>
      <c r="R89" s="28"/>
      <c r="S89" s="26">
        <v>96</v>
      </c>
      <c r="T89" s="26" t="s">
        <v>27</v>
      </c>
      <c r="U89" s="22"/>
      <c r="V89" s="22"/>
      <c r="W89" s="2"/>
      <c r="X89" s="2"/>
      <c r="Y89" s="8"/>
      <c r="Z89" s="8"/>
      <c r="AA89" s="14"/>
      <c r="AB89" s="14"/>
      <c r="AC89" s="11"/>
      <c r="AD89" s="11"/>
      <c r="AE89" s="87">
        <f t="shared" si="2"/>
        <v>477</v>
      </c>
      <c r="AF89" s="87">
        <f t="shared" si="3"/>
        <v>95.4</v>
      </c>
      <c r="AG89" s="87">
        <v>7</v>
      </c>
      <c r="AH89" s="2" t="s">
        <v>29</v>
      </c>
    </row>
    <row r="90" spans="1:34" x14ac:dyDescent="0.3">
      <c r="A90" s="40"/>
      <c r="B90" s="40">
        <v>15609724</v>
      </c>
      <c r="C90" s="40" t="s">
        <v>72</v>
      </c>
      <c r="D90" s="40" t="s">
        <v>156</v>
      </c>
      <c r="E90" s="39">
        <v>77</v>
      </c>
      <c r="F90" s="39" t="s">
        <v>33</v>
      </c>
      <c r="G90" s="21">
        <v>74</v>
      </c>
      <c r="H90" s="21" t="s">
        <v>30</v>
      </c>
      <c r="I90" s="26">
        <v>86</v>
      </c>
      <c r="J90" s="26" t="s">
        <v>28</v>
      </c>
      <c r="K90" s="36">
        <v>88</v>
      </c>
      <c r="L90" s="36" t="s">
        <v>28</v>
      </c>
      <c r="M90" s="33"/>
      <c r="N90" s="33"/>
      <c r="O90" s="31"/>
      <c r="P90" s="31"/>
      <c r="Q90" s="28"/>
      <c r="R90" s="28"/>
      <c r="S90" s="26">
        <v>86</v>
      </c>
      <c r="T90" s="26" t="s">
        <v>30</v>
      </c>
      <c r="U90" s="22"/>
      <c r="V90" s="22"/>
      <c r="W90" s="2"/>
      <c r="X90" s="2"/>
      <c r="Y90" s="8"/>
      <c r="Z90" s="8"/>
      <c r="AA90" s="14"/>
      <c r="AB90" s="14"/>
      <c r="AC90" s="11"/>
      <c r="AD90" s="11"/>
      <c r="AE90" s="18">
        <f t="shared" si="2"/>
        <v>411</v>
      </c>
      <c r="AF90" s="18">
        <f t="shared" si="3"/>
        <v>82.2</v>
      </c>
      <c r="AG90" s="11"/>
      <c r="AH90" s="2" t="s">
        <v>29</v>
      </c>
    </row>
    <row r="91" spans="1:34" x14ac:dyDescent="0.3">
      <c r="A91" s="41"/>
      <c r="B91" s="41">
        <v>15609725</v>
      </c>
      <c r="C91" s="41" t="s">
        <v>72</v>
      </c>
      <c r="D91" s="41" t="s">
        <v>157</v>
      </c>
      <c r="E91" s="39">
        <v>87</v>
      </c>
      <c r="F91" s="39" t="s">
        <v>31</v>
      </c>
      <c r="G91" s="21">
        <v>69</v>
      </c>
      <c r="H91" s="21" t="s">
        <v>33</v>
      </c>
      <c r="I91" s="26">
        <v>85</v>
      </c>
      <c r="J91" s="26" t="s">
        <v>28</v>
      </c>
      <c r="K91" s="36">
        <v>88</v>
      </c>
      <c r="L91" s="36" t="s">
        <v>28</v>
      </c>
      <c r="M91" s="33">
        <v>87</v>
      </c>
      <c r="N91" s="33" t="s">
        <v>30</v>
      </c>
      <c r="O91" s="31"/>
      <c r="P91" s="31"/>
      <c r="Q91" s="28"/>
      <c r="R91" s="28"/>
      <c r="S91" s="26"/>
      <c r="T91" s="26"/>
      <c r="U91" s="22"/>
      <c r="V91" s="22"/>
      <c r="W91" s="2"/>
      <c r="X91" s="2"/>
      <c r="Y91" s="8"/>
      <c r="Z91" s="8"/>
      <c r="AA91" s="14"/>
      <c r="AB91" s="14"/>
      <c r="AC91" s="11"/>
      <c r="AD91" s="11"/>
      <c r="AE91" s="18">
        <f t="shared" si="2"/>
        <v>416</v>
      </c>
      <c r="AF91" s="18">
        <f t="shared" si="3"/>
        <v>83.2</v>
      </c>
      <c r="AG91" s="11"/>
      <c r="AH91" s="2" t="s">
        <v>29</v>
      </c>
    </row>
    <row r="92" spans="1:34" x14ac:dyDescent="0.3">
      <c r="A92" s="41"/>
      <c r="B92" s="41">
        <v>15609726</v>
      </c>
      <c r="C92" s="41" t="s">
        <v>68</v>
      </c>
      <c r="D92" s="41" t="s">
        <v>158</v>
      </c>
      <c r="E92" s="39">
        <v>97</v>
      </c>
      <c r="F92" s="39" t="s">
        <v>27</v>
      </c>
      <c r="G92" s="21">
        <v>86</v>
      </c>
      <c r="H92" s="21" t="s">
        <v>28</v>
      </c>
      <c r="I92" s="26">
        <v>80</v>
      </c>
      <c r="J92" s="26" t="s">
        <v>31</v>
      </c>
      <c r="K92" s="36">
        <v>83</v>
      </c>
      <c r="L92" s="36" t="s">
        <v>31</v>
      </c>
      <c r="M92" s="33">
        <v>90</v>
      </c>
      <c r="N92" s="33" t="s">
        <v>31</v>
      </c>
      <c r="O92" s="31"/>
      <c r="P92" s="31"/>
      <c r="Q92" s="28"/>
      <c r="R92" s="28"/>
      <c r="S92" s="26"/>
      <c r="T92" s="26"/>
      <c r="U92" s="22"/>
      <c r="V92" s="22"/>
      <c r="W92" s="2"/>
      <c r="X92" s="2"/>
      <c r="Y92" s="8"/>
      <c r="Z92" s="8"/>
      <c r="AA92" s="14"/>
      <c r="AB92" s="14"/>
      <c r="AC92" s="11"/>
      <c r="AD92" s="11"/>
      <c r="AE92" s="18">
        <f t="shared" si="2"/>
        <v>436</v>
      </c>
      <c r="AF92" s="18">
        <f t="shared" si="3"/>
        <v>87.2</v>
      </c>
      <c r="AG92" s="11"/>
      <c r="AH92" s="2" t="s">
        <v>29</v>
      </c>
    </row>
    <row r="93" spans="1:34" x14ac:dyDescent="0.3">
      <c r="A93" s="41"/>
      <c r="B93" s="41">
        <v>15609765</v>
      </c>
      <c r="C93" s="41" t="s">
        <v>68</v>
      </c>
      <c r="D93" s="41" t="s">
        <v>199</v>
      </c>
      <c r="E93" s="39">
        <v>95</v>
      </c>
      <c r="F93" s="39" t="s">
        <v>27</v>
      </c>
      <c r="G93" s="21"/>
      <c r="H93" s="21"/>
      <c r="I93" s="26">
        <v>73</v>
      </c>
      <c r="J93" s="26" t="s">
        <v>30</v>
      </c>
      <c r="K93" s="36">
        <v>80</v>
      </c>
      <c r="L93" s="36" t="s">
        <v>31</v>
      </c>
      <c r="M93" s="33"/>
      <c r="N93" s="33"/>
      <c r="O93" s="31">
        <v>95</v>
      </c>
      <c r="P93" s="31" t="s">
        <v>27</v>
      </c>
      <c r="Q93" s="28"/>
      <c r="R93" s="28"/>
      <c r="S93" s="26"/>
      <c r="T93" s="26"/>
      <c r="U93" s="20">
        <v>89</v>
      </c>
      <c r="V93" s="20" t="s">
        <v>28</v>
      </c>
      <c r="W93" s="2"/>
      <c r="X93" s="2"/>
      <c r="Y93" s="8"/>
      <c r="Z93" s="8"/>
      <c r="AA93" s="14"/>
      <c r="AB93" s="14"/>
      <c r="AC93" s="11"/>
      <c r="AD93" s="11"/>
      <c r="AE93" s="18">
        <f t="shared" si="2"/>
        <v>432</v>
      </c>
      <c r="AF93" s="18">
        <f t="shared" si="3"/>
        <v>86.4</v>
      </c>
      <c r="AG93" s="11"/>
      <c r="AH93" s="2" t="s">
        <v>29</v>
      </c>
    </row>
    <row r="94" spans="1:34" x14ac:dyDescent="0.3">
      <c r="A94" s="42"/>
      <c r="B94" s="42">
        <v>15609727</v>
      </c>
      <c r="C94" s="42" t="s">
        <v>68</v>
      </c>
      <c r="D94" s="86" t="s">
        <v>159</v>
      </c>
      <c r="E94" s="39">
        <v>96</v>
      </c>
      <c r="F94" s="39" t="s">
        <v>27</v>
      </c>
      <c r="G94" s="21">
        <v>94</v>
      </c>
      <c r="H94" s="21" t="s">
        <v>28</v>
      </c>
      <c r="I94" s="26"/>
      <c r="J94" s="26"/>
      <c r="K94" s="36"/>
      <c r="L94" s="36"/>
      <c r="M94" s="33"/>
      <c r="N94" s="33"/>
      <c r="O94" s="31"/>
      <c r="P94" s="31"/>
      <c r="Q94" s="28"/>
      <c r="R94" s="28"/>
      <c r="S94" s="26"/>
      <c r="T94" s="26"/>
      <c r="U94" s="22"/>
      <c r="V94" s="22"/>
      <c r="W94" s="2"/>
      <c r="X94" s="2"/>
      <c r="Y94" s="8">
        <v>83</v>
      </c>
      <c r="Z94" s="8" t="s">
        <v>31</v>
      </c>
      <c r="AA94" s="14">
        <v>93</v>
      </c>
      <c r="AB94" s="14" t="s">
        <v>27</v>
      </c>
      <c r="AC94" s="11">
        <v>87</v>
      </c>
      <c r="AD94" s="11" t="s">
        <v>28</v>
      </c>
      <c r="AE94" s="87">
        <f t="shared" si="2"/>
        <v>453</v>
      </c>
      <c r="AF94" s="87">
        <f t="shared" si="3"/>
        <v>90.6</v>
      </c>
      <c r="AG94" s="87"/>
      <c r="AH94" s="2" t="s">
        <v>29</v>
      </c>
    </row>
    <row r="95" spans="1:34" x14ac:dyDescent="0.3">
      <c r="A95" s="42"/>
      <c r="B95" s="42">
        <v>15609728</v>
      </c>
      <c r="C95" s="42" t="s">
        <v>68</v>
      </c>
      <c r="D95" s="42" t="s">
        <v>160</v>
      </c>
      <c r="E95" s="39">
        <v>95</v>
      </c>
      <c r="F95" s="39" t="s">
        <v>27</v>
      </c>
      <c r="G95" s="21"/>
      <c r="H95" s="21"/>
      <c r="I95" s="26"/>
      <c r="J95" s="26"/>
      <c r="K95" s="36"/>
      <c r="L95" s="36"/>
      <c r="M95" s="33"/>
      <c r="N95" s="33"/>
      <c r="O95" s="31"/>
      <c r="P95" s="31"/>
      <c r="Q95" s="28"/>
      <c r="R95" s="28"/>
      <c r="S95" s="26"/>
      <c r="T95" s="26"/>
      <c r="U95" s="21">
        <v>89</v>
      </c>
      <c r="V95" s="21" t="s">
        <v>28</v>
      </c>
      <c r="W95" s="2"/>
      <c r="X95" s="2"/>
      <c r="Y95" s="8">
        <v>82</v>
      </c>
      <c r="Z95" s="8" t="s">
        <v>31</v>
      </c>
      <c r="AA95" s="14">
        <v>89</v>
      </c>
      <c r="AB95" s="14" t="s">
        <v>28</v>
      </c>
      <c r="AC95" s="11">
        <v>73</v>
      </c>
      <c r="AD95" s="11" t="s">
        <v>31</v>
      </c>
      <c r="AE95" s="18">
        <f t="shared" si="2"/>
        <v>428</v>
      </c>
      <c r="AF95" s="18">
        <f t="shared" si="3"/>
        <v>85.6</v>
      </c>
      <c r="AG95" s="11"/>
      <c r="AH95" s="2" t="s">
        <v>29</v>
      </c>
    </row>
    <row r="96" spans="1:34" x14ac:dyDescent="0.3">
      <c r="A96" s="42"/>
      <c r="B96" s="42">
        <v>15609729</v>
      </c>
      <c r="C96" s="42" t="s">
        <v>68</v>
      </c>
      <c r="D96" s="42" t="s">
        <v>161</v>
      </c>
      <c r="E96" s="39">
        <v>95</v>
      </c>
      <c r="F96" s="39" t="s">
        <v>27</v>
      </c>
      <c r="G96" s="21"/>
      <c r="H96" s="21"/>
      <c r="I96" s="26"/>
      <c r="J96" s="26"/>
      <c r="K96" s="36"/>
      <c r="L96" s="36"/>
      <c r="M96" s="33"/>
      <c r="N96" s="33"/>
      <c r="O96" s="31"/>
      <c r="P96" s="31"/>
      <c r="Q96" s="28"/>
      <c r="R96" s="28"/>
      <c r="S96" s="26"/>
      <c r="T96" s="26"/>
      <c r="U96" s="21">
        <v>83</v>
      </c>
      <c r="V96" s="21" t="s">
        <v>31</v>
      </c>
      <c r="W96" s="2"/>
      <c r="X96" s="2"/>
      <c r="Y96" s="8">
        <v>71</v>
      </c>
      <c r="Z96" s="8" t="s">
        <v>30</v>
      </c>
      <c r="AA96" s="14">
        <v>83</v>
      </c>
      <c r="AB96" s="14" t="s">
        <v>31</v>
      </c>
      <c r="AC96" s="11">
        <v>64</v>
      </c>
      <c r="AD96" s="11" t="s">
        <v>33</v>
      </c>
      <c r="AE96" s="18">
        <f t="shared" si="2"/>
        <v>396</v>
      </c>
      <c r="AF96" s="18">
        <f t="shared" si="3"/>
        <v>79.2</v>
      </c>
      <c r="AG96" s="11"/>
      <c r="AH96" s="2" t="s">
        <v>29</v>
      </c>
    </row>
    <row r="97" spans="1:35" x14ac:dyDescent="0.3">
      <c r="A97" s="42"/>
      <c r="B97" s="42">
        <v>15609730</v>
      </c>
      <c r="C97" s="42" t="s">
        <v>68</v>
      </c>
      <c r="D97" s="42" t="s">
        <v>162</v>
      </c>
      <c r="E97" s="39">
        <v>82</v>
      </c>
      <c r="F97" s="39" t="s">
        <v>30</v>
      </c>
      <c r="G97" s="21"/>
      <c r="H97" s="21"/>
      <c r="I97" s="26"/>
      <c r="J97" s="26"/>
      <c r="K97" s="36"/>
      <c r="L97" s="36"/>
      <c r="M97" s="33"/>
      <c r="N97" s="33"/>
      <c r="O97" s="31"/>
      <c r="P97" s="31"/>
      <c r="Q97" s="28"/>
      <c r="R97" s="28"/>
      <c r="S97" s="26"/>
      <c r="T97" s="26"/>
      <c r="U97" s="21">
        <v>67</v>
      </c>
      <c r="V97" s="21" t="s">
        <v>32</v>
      </c>
      <c r="W97" s="2"/>
      <c r="X97" s="2"/>
      <c r="Y97" s="8">
        <v>38</v>
      </c>
      <c r="Z97" s="8" t="s">
        <v>41</v>
      </c>
      <c r="AA97" s="14">
        <v>67</v>
      </c>
      <c r="AB97" s="14" t="s">
        <v>32</v>
      </c>
      <c r="AC97" s="11">
        <v>51</v>
      </c>
      <c r="AD97" s="11" t="s">
        <v>36</v>
      </c>
      <c r="AE97" s="18">
        <f t="shared" si="2"/>
        <v>305</v>
      </c>
      <c r="AF97" s="18">
        <f t="shared" si="3"/>
        <v>61</v>
      </c>
      <c r="AG97" s="11"/>
      <c r="AH97" s="2" t="s">
        <v>19</v>
      </c>
      <c r="AI97">
        <v>30</v>
      </c>
    </row>
    <row r="98" spans="1:35" x14ac:dyDescent="0.3">
      <c r="A98" s="42"/>
      <c r="B98" s="42">
        <v>15609731</v>
      </c>
      <c r="C98" s="42" t="s">
        <v>68</v>
      </c>
      <c r="D98" s="42" t="s">
        <v>165</v>
      </c>
      <c r="E98" s="39">
        <v>65</v>
      </c>
      <c r="F98" s="39" t="s">
        <v>36</v>
      </c>
      <c r="G98" s="21"/>
      <c r="H98" s="21"/>
      <c r="I98" s="26"/>
      <c r="J98" s="26"/>
      <c r="K98" s="36"/>
      <c r="L98" s="36"/>
      <c r="M98" s="33"/>
      <c r="N98" s="33"/>
      <c r="O98" s="31"/>
      <c r="P98" s="31"/>
      <c r="Q98" s="28"/>
      <c r="R98" s="28"/>
      <c r="S98" s="26"/>
      <c r="T98" s="26"/>
      <c r="U98" s="21">
        <v>53</v>
      </c>
      <c r="V98" s="21" t="s">
        <v>34</v>
      </c>
      <c r="W98" s="2">
        <v>59</v>
      </c>
      <c r="X98" s="2" t="s">
        <v>34</v>
      </c>
      <c r="Y98" s="8">
        <v>35</v>
      </c>
      <c r="Z98" s="8" t="s">
        <v>41</v>
      </c>
      <c r="AA98" s="14">
        <v>52</v>
      </c>
      <c r="AB98" s="14" t="s">
        <v>34</v>
      </c>
      <c r="AC98" s="11">
        <v>41</v>
      </c>
      <c r="AD98" s="11" t="s">
        <v>41</v>
      </c>
      <c r="AE98" s="18">
        <f t="shared" si="2"/>
        <v>246</v>
      </c>
      <c r="AF98" s="18">
        <f t="shared" si="3"/>
        <v>49.2</v>
      </c>
      <c r="AG98" s="11"/>
      <c r="AH98" s="2" t="s">
        <v>19</v>
      </c>
      <c r="AI98" t="s">
        <v>40</v>
      </c>
    </row>
    <row r="99" spans="1:35" x14ac:dyDescent="0.3">
      <c r="A99" s="42"/>
      <c r="B99" s="42">
        <v>15609732</v>
      </c>
      <c r="C99" s="42" t="s">
        <v>68</v>
      </c>
      <c r="D99" s="42" t="s">
        <v>166</v>
      </c>
      <c r="E99" s="39">
        <v>96</v>
      </c>
      <c r="F99" s="39" t="s">
        <v>27</v>
      </c>
      <c r="G99" s="21"/>
      <c r="H99" s="21"/>
      <c r="I99" s="26"/>
      <c r="J99" s="26"/>
      <c r="K99" s="36"/>
      <c r="L99" s="36"/>
      <c r="M99" s="33"/>
      <c r="N99" s="33"/>
      <c r="O99" s="31"/>
      <c r="P99" s="31"/>
      <c r="Q99" s="28"/>
      <c r="R99" s="28"/>
      <c r="S99" s="26">
        <v>90</v>
      </c>
      <c r="T99" s="26" t="s">
        <v>31</v>
      </c>
      <c r="U99" s="22"/>
      <c r="V99" s="22"/>
      <c r="W99" s="2"/>
      <c r="X99" s="2"/>
      <c r="Y99" s="8">
        <v>79</v>
      </c>
      <c r="Z99" s="8" t="s">
        <v>31</v>
      </c>
      <c r="AA99" s="14">
        <v>88</v>
      </c>
      <c r="AB99" s="14" t="s">
        <v>28</v>
      </c>
      <c r="AC99" s="11">
        <v>76</v>
      </c>
      <c r="AD99" s="11" t="s">
        <v>31</v>
      </c>
      <c r="AE99" s="18">
        <f t="shared" si="2"/>
        <v>429</v>
      </c>
      <c r="AF99" s="18">
        <f t="shared" si="3"/>
        <v>85.8</v>
      </c>
      <c r="AG99" s="11"/>
      <c r="AH99" s="2" t="s">
        <v>29</v>
      </c>
    </row>
    <row r="100" spans="1:35" x14ac:dyDescent="0.3">
      <c r="A100" s="42"/>
      <c r="B100" s="42">
        <v>15609733</v>
      </c>
      <c r="C100" s="42" t="s">
        <v>68</v>
      </c>
      <c r="D100" s="42" t="s">
        <v>167</v>
      </c>
      <c r="E100" s="39">
        <v>93</v>
      </c>
      <c r="F100" s="39" t="s">
        <v>28</v>
      </c>
      <c r="G100" s="21"/>
      <c r="H100" s="21"/>
      <c r="I100" s="26"/>
      <c r="J100" s="26"/>
      <c r="K100" s="36"/>
      <c r="L100" s="36"/>
      <c r="M100" s="33"/>
      <c r="N100" s="33"/>
      <c r="O100" s="31"/>
      <c r="P100" s="31"/>
      <c r="Q100" s="28"/>
      <c r="R100" s="28"/>
      <c r="S100" s="26"/>
      <c r="T100" s="26"/>
      <c r="U100" s="21">
        <v>89</v>
      </c>
      <c r="V100" s="21" t="s">
        <v>28</v>
      </c>
      <c r="W100" s="2"/>
      <c r="X100" s="2"/>
      <c r="Y100" s="8">
        <v>85</v>
      </c>
      <c r="Z100" s="8" t="s">
        <v>28</v>
      </c>
      <c r="AA100" s="14">
        <v>89</v>
      </c>
      <c r="AB100" s="14" t="s">
        <v>28</v>
      </c>
      <c r="AC100" s="11">
        <v>68</v>
      </c>
      <c r="AD100" s="11" t="s">
        <v>30</v>
      </c>
      <c r="AE100" s="18">
        <f t="shared" si="2"/>
        <v>424</v>
      </c>
      <c r="AF100" s="18">
        <f t="shared" si="3"/>
        <v>84.8</v>
      </c>
      <c r="AG100" s="11"/>
      <c r="AH100" s="2" t="s">
        <v>29</v>
      </c>
    </row>
    <row r="101" spans="1:35" x14ac:dyDescent="0.3">
      <c r="A101" s="42"/>
      <c r="B101" s="42">
        <v>15609734</v>
      </c>
      <c r="C101" s="42" t="s">
        <v>68</v>
      </c>
      <c r="D101" s="42" t="s">
        <v>168</v>
      </c>
      <c r="E101" s="39">
        <v>67</v>
      </c>
      <c r="F101" s="39" t="s">
        <v>36</v>
      </c>
      <c r="G101" s="21"/>
      <c r="H101" s="21"/>
      <c r="I101" s="26"/>
      <c r="J101" s="26"/>
      <c r="K101" s="36"/>
      <c r="L101" s="36"/>
      <c r="M101" s="33"/>
      <c r="N101" s="33"/>
      <c r="O101" s="31"/>
      <c r="P101" s="31"/>
      <c r="Q101" s="28"/>
      <c r="R101" s="28"/>
      <c r="S101" s="26"/>
      <c r="T101" s="26"/>
      <c r="U101" s="21">
        <v>65</v>
      </c>
      <c r="V101" s="21" t="s">
        <v>32</v>
      </c>
      <c r="W101" s="2">
        <v>69</v>
      </c>
      <c r="X101" s="2" t="s">
        <v>32</v>
      </c>
      <c r="Y101" s="8">
        <v>49</v>
      </c>
      <c r="Z101" s="8" t="s">
        <v>34</v>
      </c>
      <c r="AA101" s="14">
        <v>63</v>
      </c>
      <c r="AB101" s="14" t="s">
        <v>36</v>
      </c>
      <c r="AC101" s="11">
        <v>56</v>
      </c>
      <c r="AD101" s="11" t="s">
        <v>32</v>
      </c>
      <c r="AE101" s="18">
        <f t="shared" si="2"/>
        <v>300</v>
      </c>
      <c r="AF101" s="18">
        <f t="shared" si="3"/>
        <v>60</v>
      </c>
      <c r="AG101" s="11"/>
      <c r="AH101" s="2" t="s">
        <v>29</v>
      </c>
    </row>
    <row r="102" spans="1:35" x14ac:dyDescent="0.3">
      <c r="A102" s="42"/>
      <c r="B102" s="42">
        <v>15609735</v>
      </c>
      <c r="C102" s="42" t="s">
        <v>68</v>
      </c>
      <c r="D102" s="42" t="s">
        <v>169</v>
      </c>
      <c r="E102" s="39">
        <v>95</v>
      </c>
      <c r="F102" s="39" t="s">
        <v>27</v>
      </c>
      <c r="G102" s="21">
        <v>73</v>
      </c>
      <c r="H102" s="21" t="s">
        <v>30</v>
      </c>
      <c r="I102" s="26"/>
      <c r="J102" s="26"/>
      <c r="K102" s="36"/>
      <c r="L102" s="36"/>
      <c r="M102" s="33"/>
      <c r="N102" s="33"/>
      <c r="O102" s="31"/>
      <c r="P102" s="31"/>
      <c r="Q102" s="28"/>
      <c r="R102" s="28"/>
      <c r="S102" s="26"/>
      <c r="T102" s="26"/>
      <c r="U102" s="22"/>
      <c r="V102" s="22"/>
      <c r="W102" s="2">
        <v>96</v>
      </c>
      <c r="X102" s="2" t="s">
        <v>27</v>
      </c>
      <c r="Y102" s="8">
        <v>89</v>
      </c>
      <c r="Z102" s="8" t="s">
        <v>28</v>
      </c>
      <c r="AA102" s="14">
        <v>96</v>
      </c>
      <c r="AB102" s="14" t="s">
        <v>27</v>
      </c>
      <c r="AC102" s="11">
        <v>94</v>
      </c>
      <c r="AD102" s="11" t="s">
        <v>27</v>
      </c>
      <c r="AE102" s="18">
        <f t="shared" si="2"/>
        <v>447</v>
      </c>
      <c r="AF102" s="18">
        <f t="shared" si="3"/>
        <v>89.4</v>
      </c>
      <c r="AG102" s="11"/>
      <c r="AH102" s="2" t="s">
        <v>29</v>
      </c>
    </row>
    <row r="103" spans="1:35" x14ac:dyDescent="0.3">
      <c r="A103" s="42"/>
      <c r="B103" s="42">
        <v>15609736</v>
      </c>
      <c r="C103" s="42" t="s">
        <v>68</v>
      </c>
      <c r="D103" s="42" t="s">
        <v>170</v>
      </c>
      <c r="E103" s="39">
        <v>87</v>
      </c>
      <c r="F103" s="39" t="s">
        <v>31</v>
      </c>
      <c r="G103" s="21"/>
      <c r="H103" s="21"/>
      <c r="I103" s="26"/>
      <c r="J103" s="26"/>
      <c r="K103" s="36"/>
      <c r="L103" s="36"/>
      <c r="M103" s="33"/>
      <c r="N103" s="33"/>
      <c r="O103" s="31"/>
      <c r="P103" s="31"/>
      <c r="Q103" s="28"/>
      <c r="R103" s="28"/>
      <c r="S103" s="26"/>
      <c r="T103" s="26"/>
      <c r="U103" s="21">
        <v>90</v>
      </c>
      <c r="V103" s="21" t="s">
        <v>27</v>
      </c>
      <c r="W103" s="2">
        <v>100</v>
      </c>
      <c r="X103" s="2" t="s">
        <v>27</v>
      </c>
      <c r="Y103" s="8">
        <v>84</v>
      </c>
      <c r="Z103" s="8" t="s">
        <v>28</v>
      </c>
      <c r="AA103" s="14">
        <v>90</v>
      </c>
      <c r="AB103" s="14" t="s">
        <v>28</v>
      </c>
      <c r="AC103" s="11">
        <v>76</v>
      </c>
      <c r="AD103" s="11" t="s">
        <v>31</v>
      </c>
      <c r="AE103" s="18">
        <f t="shared" si="2"/>
        <v>427</v>
      </c>
      <c r="AF103" s="18">
        <f t="shared" si="3"/>
        <v>85.4</v>
      </c>
      <c r="AG103" s="11"/>
      <c r="AH103" s="2" t="s">
        <v>29</v>
      </c>
    </row>
    <row r="104" spans="1:35" x14ac:dyDescent="0.3">
      <c r="A104" s="42"/>
      <c r="B104" s="42">
        <v>15609737</v>
      </c>
      <c r="C104" s="42" t="s">
        <v>68</v>
      </c>
      <c r="D104" s="42" t="s">
        <v>171</v>
      </c>
      <c r="E104" s="39">
        <v>95</v>
      </c>
      <c r="F104" s="39" t="s">
        <v>27</v>
      </c>
      <c r="G104" s="21"/>
      <c r="H104" s="21"/>
      <c r="I104" s="26"/>
      <c r="J104" s="26"/>
      <c r="K104" s="36"/>
      <c r="L104" s="36"/>
      <c r="M104" s="33"/>
      <c r="N104" s="33"/>
      <c r="O104" s="31"/>
      <c r="P104" s="31"/>
      <c r="Q104" s="28"/>
      <c r="R104" s="28"/>
      <c r="S104" s="26">
        <v>85</v>
      </c>
      <c r="T104" s="26" t="s">
        <v>30</v>
      </c>
      <c r="U104" s="22"/>
      <c r="V104" s="22"/>
      <c r="W104" s="2"/>
      <c r="X104" s="2"/>
      <c r="Y104" s="8">
        <v>70</v>
      </c>
      <c r="Z104" s="8" t="s">
        <v>33</v>
      </c>
      <c r="AA104" s="14">
        <v>83</v>
      </c>
      <c r="AB104" s="14" t="s">
        <v>31</v>
      </c>
      <c r="AC104" s="11">
        <v>61</v>
      </c>
      <c r="AD104" s="11" t="s">
        <v>33</v>
      </c>
      <c r="AE104" s="18">
        <f t="shared" si="2"/>
        <v>394</v>
      </c>
      <c r="AF104" s="18">
        <f t="shared" si="3"/>
        <v>78.8</v>
      </c>
      <c r="AG104" s="11"/>
      <c r="AH104" s="2" t="s">
        <v>29</v>
      </c>
    </row>
    <row r="105" spans="1:35" x14ac:dyDescent="0.3">
      <c r="A105" s="42"/>
      <c r="B105" s="42">
        <v>15609738</v>
      </c>
      <c r="C105" s="42" t="s">
        <v>68</v>
      </c>
      <c r="D105" s="42" t="s">
        <v>172</v>
      </c>
      <c r="E105" s="39">
        <v>88</v>
      </c>
      <c r="F105" s="39" t="s">
        <v>31</v>
      </c>
      <c r="G105" s="21"/>
      <c r="H105" s="21"/>
      <c r="I105" s="26"/>
      <c r="J105" s="26"/>
      <c r="K105" s="36"/>
      <c r="L105" s="36"/>
      <c r="M105" s="33"/>
      <c r="N105" s="33"/>
      <c r="O105" s="31"/>
      <c r="P105" s="31"/>
      <c r="Q105" s="28"/>
      <c r="R105" s="28"/>
      <c r="S105" s="26"/>
      <c r="T105" s="26"/>
      <c r="U105" s="21">
        <v>74</v>
      </c>
      <c r="V105" s="21" t="s">
        <v>30</v>
      </c>
      <c r="W105" s="2"/>
      <c r="X105" s="2"/>
      <c r="Y105" s="8">
        <v>60</v>
      </c>
      <c r="Z105" s="8" t="s">
        <v>32</v>
      </c>
      <c r="AA105" s="14">
        <v>73</v>
      </c>
      <c r="AB105" s="14" t="s">
        <v>33</v>
      </c>
      <c r="AC105" s="11">
        <v>53</v>
      </c>
      <c r="AD105" s="11" t="s">
        <v>36</v>
      </c>
      <c r="AE105" s="18">
        <f t="shared" si="2"/>
        <v>348</v>
      </c>
      <c r="AF105" s="18">
        <f t="shared" si="3"/>
        <v>69.599999999999994</v>
      </c>
      <c r="AG105" s="11"/>
      <c r="AH105" s="2" t="s">
        <v>29</v>
      </c>
    </row>
    <row r="106" spans="1:35" x14ac:dyDescent="0.3">
      <c r="A106" s="42"/>
      <c r="B106" s="42">
        <v>15609739</v>
      </c>
      <c r="C106" s="42" t="s">
        <v>68</v>
      </c>
      <c r="D106" s="42" t="s">
        <v>173</v>
      </c>
      <c r="E106" s="39">
        <v>86</v>
      </c>
      <c r="F106" s="39" t="s">
        <v>31</v>
      </c>
      <c r="G106" s="21"/>
      <c r="H106" s="21"/>
      <c r="I106" s="26"/>
      <c r="J106" s="26"/>
      <c r="K106" s="36"/>
      <c r="L106" s="36"/>
      <c r="M106" s="33"/>
      <c r="N106" s="33"/>
      <c r="O106" s="31"/>
      <c r="P106" s="31"/>
      <c r="Q106" s="28"/>
      <c r="R106" s="28"/>
      <c r="S106" s="26"/>
      <c r="T106" s="26"/>
      <c r="U106" s="21">
        <v>74</v>
      </c>
      <c r="V106" s="21" t="s">
        <v>30</v>
      </c>
      <c r="W106" s="2">
        <v>80</v>
      </c>
      <c r="X106" s="2" t="s">
        <v>30</v>
      </c>
      <c r="Y106" s="8">
        <v>51</v>
      </c>
      <c r="Z106" s="8" t="s">
        <v>36</v>
      </c>
      <c r="AA106" s="14">
        <v>74</v>
      </c>
      <c r="AB106" s="14" t="s">
        <v>33</v>
      </c>
      <c r="AC106" s="11">
        <v>56</v>
      </c>
      <c r="AD106" s="11" t="s">
        <v>32</v>
      </c>
      <c r="AE106" s="18">
        <f t="shared" si="2"/>
        <v>341</v>
      </c>
      <c r="AF106" s="18">
        <f t="shared" si="3"/>
        <v>68.2</v>
      </c>
      <c r="AG106" s="11"/>
      <c r="AH106" s="2" t="s">
        <v>29</v>
      </c>
    </row>
    <row r="107" spans="1:35" x14ac:dyDescent="0.3">
      <c r="A107" s="42"/>
      <c r="B107" s="42">
        <v>15609740</v>
      </c>
      <c r="C107" s="42" t="s">
        <v>68</v>
      </c>
      <c r="D107" s="42" t="s">
        <v>174</v>
      </c>
      <c r="E107" s="39">
        <v>74</v>
      </c>
      <c r="F107" s="39" t="s">
        <v>32</v>
      </c>
      <c r="G107" s="21"/>
      <c r="H107" s="21"/>
      <c r="I107" s="26"/>
      <c r="J107" s="26"/>
      <c r="K107" s="36"/>
      <c r="L107" s="36"/>
      <c r="M107" s="33"/>
      <c r="N107" s="33"/>
      <c r="O107" s="31"/>
      <c r="P107" s="31"/>
      <c r="Q107" s="28"/>
      <c r="R107" s="28"/>
      <c r="S107" s="26"/>
      <c r="T107" s="26"/>
      <c r="U107" s="21">
        <v>60</v>
      </c>
      <c r="V107" s="21" t="s">
        <v>36</v>
      </c>
      <c r="W107" s="2">
        <v>58</v>
      </c>
      <c r="X107" s="2" t="s">
        <v>34</v>
      </c>
      <c r="Y107" s="8">
        <v>51</v>
      </c>
      <c r="Z107" s="8" t="s">
        <v>36</v>
      </c>
      <c r="AA107" s="14">
        <v>58</v>
      </c>
      <c r="AB107" s="14" t="s">
        <v>34</v>
      </c>
      <c r="AC107" s="11">
        <v>50</v>
      </c>
      <c r="AD107" s="11" t="s">
        <v>36</v>
      </c>
      <c r="AE107" s="18">
        <f t="shared" si="2"/>
        <v>293</v>
      </c>
      <c r="AF107" s="18">
        <f t="shared" si="3"/>
        <v>58.6</v>
      </c>
      <c r="AG107" s="11"/>
      <c r="AH107" s="2" t="s">
        <v>29</v>
      </c>
    </row>
    <row r="108" spans="1:35" x14ac:dyDescent="0.3">
      <c r="A108" s="42"/>
      <c r="B108" s="42">
        <v>15609741</v>
      </c>
      <c r="C108" s="42" t="s">
        <v>68</v>
      </c>
      <c r="D108" s="42" t="s">
        <v>175</v>
      </c>
      <c r="E108" s="39">
        <v>75</v>
      </c>
      <c r="F108" s="39" t="s">
        <v>32</v>
      </c>
      <c r="G108" s="21"/>
      <c r="H108" s="21"/>
      <c r="I108" s="26"/>
      <c r="J108" s="26"/>
      <c r="K108" s="36"/>
      <c r="L108" s="36"/>
      <c r="M108" s="33"/>
      <c r="N108" s="33"/>
      <c r="O108" s="31"/>
      <c r="P108" s="31"/>
      <c r="Q108" s="28"/>
      <c r="R108" s="28"/>
      <c r="S108" s="26"/>
      <c r="T108" s="26"/>
      <c r="U108" s="21">
        <v>61</v>
      </c>
      <c r="V108" s="21" t="s">
        <v>36</v>
      </c>
      <c r="W108" s="2">
        <v>64</v>
      </c>
      <c r="X108" s="2" t="s">
        <v>36</v>
      </c>
      <c r="Y108" s="8">
        <v>46</v>
      </c>
      <c r="Z108" s="8" t="s">
        <v>34</v>
      </c>
      <c r="AA108" s="14">
        <v>61</v>
      </c>
      <c r="AB108" s="14" t="s">
        <v>36</v>
      </c>
      <c r="AC108" s="11">
        <v>48</v>
      </c>
      <c r="AD108" s="11" t="s">
        <v>36</v>
      </c>
      <c r="AE108" s="18">
        <f t="shared" si="2"/>
        <v>291</v>
      </c>
      <c r="AF108" s="18">
        <f t="shared" si="3"/>
        <v>58.2</v>
      </c>
      <c r="AG108" s="11"/>
      <c r="AH108" s="2" t="s">
        <v>29</v>
      </c>
    </row>
    <row r="109" spans="1:35" x14ac:dyDescent="0.3">
      <c r="A109" s="42"/>
      <c r="B109" s="42">
        <v>15609742</v>
      </c>
      <c r="C109" s="42" t="s">
        <v>68</v>
      </c>
      <c r="D109" s="42" t="s">
        <v>176</v>
      </c>
      <c r="E109" s="39">
        <v>89</v>
      </c>
      <c r="F109" s="39" t="s">
        <v>31</v>
      </c>
      <c r="G109" s="21">
        <v>57</v>
      </c>
      <c r="H109" s="21" t="s">
        <v>32</v>
      </c>
      <c r="I109" s="26"/>
      <c r="J109" s="26"/>
      <c r="K109" s="36"/>
      <c r="L109" s="36"/>
      <c r="M109" s="33"/>
      <c r="N109" s="33"/>
      <c r="O109" s="31"/>
      <c r="P109" s="31"/>
      <c r="Q109" s="28"/>
      <c r="R109" s="28"/>
      <c r="S109" s="26"/>
      <c r="T109" s="26"/>
      <c r="U109" s="22"/>
      <c r="V109" s="22"/>
      <c r="W109" s="2">
        <v>78</v>
      </c>
      <c r="X109" s="2" t="s">
        <v>33</v>
      </c>
      <c r="Y109" s="8">
        <v>58</v>
      </c>
      <c r="Z109" s="8" t="s">
        <v>32</v>
      </c>
      <c r="AA109" s="14">
        <v>76</v>
      </c>
      <c r="AB109" s="14" t="s">
        <v>33</v>
      </c>
      <c r="AC109" s="11">
        <v>62</v>
      </c>
      <c r="AD109" s="11" t="s">
        <v>33</v>
      </c>
      <c r="AE109" s="18">
        <f t="shared" si="2"/>
        <v>342</v>
      </c>
      <c r="AF109" s="18">
        <f t="shared" si="3"/>
        <v>68.400000000000006</v>
      </c>
      <c r="AG109" s="11"/>
      <c r="AH109" s="2" t="s">
        <v>29</v>
      </c>
    </row>
    <row r="110" spans="1:35" x14ac:dyDescent="0.3">
      <c r="A110" s="42"/>
      <c r="B110" s="42">
        <v>15609743</v>
      </c>
      <c r="C110" s="42" t="s">
        <v>68</v>
      </c>
      <c r="D110" s="42" t="s">
        <v>177</v>
      </c>
      <c r="E110" s="39">
        <v>93</v>
      </c>
      <c r="F110" s="39" t="s">
        <v>28</v>
      </c>
      <c r="G110" s="21"/>
      <c r="H110" s="21"/>
      <c r="I110" s="26"/>
      <c r="J110" s="26"/>
      <c r="K110" s="36"/>
      <c r="L110" s="36"/>
      <c r="M110" s="33"/>
      <c r="N110" s="33"/>
      <c r="O110" s="31"/>
      <c r="P110" s="31"/>
      <c r="Q110" s="28"/>
      <c r="R110" s="28"/>
      <c r="S110" s="26"/>
      <c r="T110" s="26"/>
      <c r="U110" s="21">
        <v>88</v>
      </c>
      <c r="V110" s="21" t="s">
        <v>28</v>
      </c>
      <c r="W110" s="2"/>
      <c r="X110" s="2"/>
      <c r="Y110" s="8">
        <v>81</v>
      </c>
      <c r="Z110" s="8" t="s">
        <v>31</v>
      </c>
      <c r="AA110" s="14">
        <v>88</v>
      </c>
      <c r="AB110" s="14" t="s">
        <v>28</v>
      </c>
      <c r="AC110" s="11">
        <v>61</v>
      </c>
      <c r="AD110" s="11" t="s">
        <v>33</v>
      </c>
      <c r="AE110" s="18">
        <f t="shared" si="2"/>
        <v>411</v>
      </c>
      <c r="AF110" s="18">
        <f t="shared" si="3"/>
        <v>82.2</v>
      </c>
      <c r="AG110" s="11"/>
      <c r="AH110" s="2" t="s">
        <v>29</v>
      </c>
    </row>
    <row r="111" spans="1:35" x14ac:dyDescent="0.3">
      <c r="A111" s="42"/>
      <c r="B111" s="42">
        <v>15609744</v>
      </c>
      <c r="C111" s="42" t="s">
        <v>68</v>
      </c>
      <c r="D111" s="86" t="s">
        <v>178</v>
      </c>
      <c r="E111" s="39">
        <v>96</v>
      </c>
      <c r="F111" s="39" t="s">
        <v>27</v>
      </c>
      <c r="G111" s="21">
        <v>95</v>
      </c>
      <c r="H111" s="21" t="s">
        <v>27</v>
      </c>
      <c r="I111" s="26"/>
      <c r="J111" s="26"/>
      <c r="K111" s="36"/>
      <c r="L111" s="36"/>
      <c r="M111" s="33"/>
      <c r="N111" s="33"/>
      <c r="O111" s="31"/>
      <c r="P111" s="31"/>
      <c r="Q111" s="28"/>
      <c r="R111" s="28"/>
      <c r="S111" s="26"/>
      <c r="T111" s="26"/>
      <c r="U111" s="22"/>
      <c r="V111" s="22"/>
      <c r="W111" s="2"/>
      <c r="X111" s="2"/>
      <c r="Y111" s="8">
        <v>89</v>
      </c>
      <c r="Z111" s="8" t="s">
        <v>28</v>
      </c>
      <c r="AA111" s="14">
        <v>95</v>
      </c>
      <c r="AB111" s="14" t="s">
        <v>27</v>
      </c>
      <c r="AC111" s="11">
        <v>94</v>
      </c>
      <c r="AD111" s="11" t="s">
        <v>27</v>
      </c>
      <c r="AE111" s="87">
        <f t="shared" si="2"/>
        <v>469</v>
      </c>
      <c r="AF111" s="87">
        <f t="shared" si="3"/>
        <v>93.8</v>
      </c>
      <c r="AG111" s="87"/>
      <c r="AH111" s="2" t="s">
        <v>29</v>
      </c>
    </row>
    <row r="112" spans="1:35" x14ac:dyDescent="0.3">
      <c r="A112" s="42"/>
      <c r="B112" s="42">
        <v>15609745</v>
      </c>
      <c r="C112" s="42" t="s">
        <v>68</v>
      </c>
      <c r="D112" s="42" t="s">
        <v>179</v>
      </c>
      <c r="E112" s="39">
        <v>83</v>
      </c>
      <c r="F112" s="39" t="s">
        <v>30</v>
      </c>
      <c r="G112" s="21"/>
      <c r="H112" s="21"/>
      <c r="I112" s="26"/>
      <c r="J112" s="26"/>
      <c r="K112" s="36"/>
      <c r="L112" s="36"/>
      <c r="M112" s="33"/>
      <c r="N112" s="33"/>
      <c r="O112" s="31"/>
      <c r="P112" s="31"/>
      <c r="Q112" s="28"/>
      <c r="R112" s="28"/>
      <c r="S112" s="26"/>
      <c r="T112" s="26"/>
      <c r="U112" s="21">
        <v>72</v>
      </c>
      <c r="V112" s="21" t="s">
        <v>33</v>
      </c>
      <c r="W112" s="2">
        <v>80</v>
      </c>
      <c r="X112" s="2" t="s">
        <v>30</v>
      </c>
      <c r="Y112" s="8">
        <v>63</v>
      </c>
      <c r="Z112" s="8" t="s">
        <v>32</v>
      </c>
      <c r="AA112" s="14">
        <v>73</v>
      </c>
      <c r="AB112" s="14" t="s">
        <v>33</v>
      </c>
      <c r="AC112" s="11">
        <v>42</v>
      </c>
      <c r="AD112" s="11" t="s">
        <v>34</v>
      </c>
      <c r="AE112" s="18">
        <f t="shared" si="2"/>
        <v>333</v>
      </c>
      <c r="AF112" s="18">
        <f t="shared" si="3"/>
        <v>66.599999999999994</v>
      </c>
      <c r="AG112" s="11"/>
      <c r="AH112" s="2" t="s">
        <v>29</v>
      </c>
    </row>
    <row r="113" spans="1:35" x14ac:dyDescent="0.3">
      <c r="A113" s="42"/>
      <c r="B113" s="42">
        <v>15609746</v>
      </c>
      <c r="C113" s="42" t="s">
        <v>72</v>
      </c>
      <c r="D113" s="42" t="s">
        <v>180</v>
      </c>
      <c r="E113" s="39">
        <v>95</v>
      </c>
      <c r="F113" s="39" t="s">
        <v>27</v>
      </c>
      <c r="G113" s="21">
        <v>66</v>
      </c>
      <c r="H113" s="21" t="s">
        <v>33</v>
      </c>
      <c r="I113" s="26"/>
      <c r="J113" s="26"/>
      <c r="K113" s="36"/>
      <c r="L113" s="36"/>
      <c r="M113" s="33"/>
      <c r="N113" s="33"/>
      <c r="O113" s="31"/>
      <c r="P113" s="31"/>
      <c r="Q113" s="28"/>
      <c r="R113" s="28"/>
      <c r="S113" s="26"/>
      <c r="T113" s="26"/>
      <c r="U113" s="22"/>
      <c r="V113" s="22"/>
      <c r="W113" s="2">
        <v>96</v>
      </c>
      <c r="X113" s="2" t="s">
        <v>27</v>
      </c>
      <c r="Y113" s="8">
        <v>82</v>
      </c>
      <c r="Z113" s="8" t="s">
        <v>31</v>
      </c>
      <c r="AA113" s="14">
        <v>94</v>
      </c>
      <c r="AB113" s="14" t="s">
        <v>27</v>
      </c>
      <c r="AC113" s="11">
        <v>88</v>
      </c>
      <c r="AD113" s="11" t="s">
        <v>28</v>
      </c>
      <c r="AE113" s="18">
        <f t="shared" si="2"/>
        <v>425</v>
      </c>
      <c r="AF113" s="18">
        <f t="shared" si="3"/>
        <v>85</v>
      </c>
      <c r="AG113" s="11"/>
      <c r="AH113" s="2" t="s">
        <v>29</v>
      </c>
    </row>
    <row r="114" spans="1:35" x14ac:dyDescent="0.3">
      <c r="A114" s="42"/>
      <c r="B114" s="42">
        <v>15609747</v>
      </c>
      <c r="C114" s="42" t="s">
        <v>72</v>
      </c>
      <c r="D114" s="42" t="s">
        <v>181</v>
      </c>
      <c r="E114" s="39">
        <v>80</v>
      </c>
      <c r="F114" s="39" t="s">
        <v>33</v>
      </c>
      <c r="G114" s="21"/>
      <c r="H114" s="21"/>
      <c r="I114" s="26"/>
      <c r="J114" s="26"/>
      <c r="K114" s="36"/>
      <c r="L114" s="36"/>
      <c r="M114" s="33"/>
      <c r="N114" s="33"/>
      <c r="O114" s="31"/>
      <c r="P114" s="31"/>
      <c r="Q114" s="28"/>
      <c r="R114" s="28"/>
      <c r="S114" s="26"/>
      <c r="T114" s="26"/>
      <c r="U114" s="21">
        <v>60</v>
      </c>
      <c r="V114" s="21" t="s">
        <v>36</v>
      </c>
      <c r="W114" s="2">
        <v>61</v>
      </c>
      <c r="X114" s="2" t="s">
        <v>36</v>
      </c>
      <c r="Y114" s="8">
        <v>48</v>
      </c>
      <c r="Z114" s="8" t="s">
        <v>34</v>
      </c>
      <c r="AA114" s="14">
        <v>61</v>
      </c>
      <c r="AB114" s="14" t="s">
        <v>36</v>
      </c>
      <c r="AC114" s="11">
        <v>42</v>
      </c>
      <c r="AD114" s="11" t="s">
        <v>41</v>
      </c>
      <c r="AE114" s="18">
        <f t="shared" si="2"/>
        <v>291</v>
      </c>
      <c r="AF114" s="18">
        <f t="shared" si="3"/>
        <v>58.2</v>
      </c>
      <c r="AG114" s="11"/>
      <c r="AH114" s="2" t="s">
        <v>29</v>
      </c>
      <c r="AI114">
        <v>55</v>
      </c>
    </row>
    <row r="115" spans="1:35" x14ac:dyDescent="0.3">
      <c r="A115" s="42"/>
      <c r="B115" s="42">
        <v>15609748</v>
      </c>
      <c r="C115" s="42" t="s">
        <v>72</v>
      </c>
      <c r="D115" s="42" t="s">
        <v>182</v>
      </c>
      <c r="E115" s="39">
        <v>78</v>
      </c>
      <c r="F115" s="39" t="s">
        <v>33</v>
      </c>
      <c r="G115" s="21"/>
      <c r="H115" s="21"/>
      <c r="I115" s="26"/>
      <c r="J115" s="26"/>
      <c r="K115" s="36"/>
      <c r="L115" s="36"/>
      <c r="M115" s="33"/>
      <c r="N115" s="33"/>
      <c r="O115" s="31"/>
      <c r="P115" s="31"/>
      <c r="Q115" s="28"/>
      <c r="R115" s="28"/>
      <c r="S115" s="26"/>
      <c r="T115" s="26"/>
      <c r="U115" s="21">
        <v>73</v>
      </c>
      <c r="V115" s="21" t="s">
        <v>33</v>
      </c>
      <c r="W115" s="2">
        <v>81</v>
      </c>
      <c r="X115" s="2" t="s">
        <v>30</v>
      </c>
      <c r="Y115" s="8">
        <v>62</v>
      </c>
      <c r="Z115" s="8" t="s">
        <v>32</v>
      </c>
      <c r="AA115" s="14">
        <v>74</v>
      </c>
      <c r="AB115" s="14" t="s">
        <v>33</v>
      </c>
      <c r="AC115" s="11">
        <v>49</v>
      </c>
      <c r="AD115" s="11" t="s">
        <v>36</v>
      </c>
      <c r="AE115" s="18">
        <f t="shared" si="2"/>
        <v>336</v>
      </c>
      <c r="AF115" s="18">
        <f t="shared" si="3"/>
        <v>67.2</v>
      </c>
      <c r="AG115" s="11"/>
      <c r="AH115" s="2" t="s">
        <v>29</v>
      </c>
    </row>
    <row r="116" spans="1:35" x14ac:dyDescent="0.3">
      <c r="A116" s="42"/>
      <c r="B116" s="42">
        <v>15609749</v>
      </c>
      <c r="C116" s="42" t="s">
        <v>72</v>
      </c>
      <c r="D116" s="42" t="s">
        <v>183</v>
      </c>
      <c r="E116" s="39">
        <v>75</v>
      </c>
      <c r="F116" s="39" t="s">
        <v>32</v>
      </c>
      <c r="G116" s="21">
        <v>63</v>
      </c>
      <c r="H116" s="21" t="s">
        <v>33</v>
      </c>
      <c r="I116" s="26"/>
      <c r="J116" s="26"/>
      <c r="K116" s="36"/>
      <c r="L116" s="36"/>
      <c r="M116" s="33"/>
      <c r="N116" s="33"/>
      <c r="O116" s="31"/>
      <c r="P116" s="31"/>
      <c r="Q116" s="28"/>
      <c r="R116" s="28"/>
      <c r="S116" s="26"/>
      <c r="T116" s="26"/>
      <c r="U116" s="22"/>
      <c r="V116" s="22"/>
      <c r="W116" s="2">
        <v>89</v>
      </c>
      <c r="X116" s="2" t="s">
        <v>28</v>
      </c>
      <c r="Y116" s="8">
        <v>66</v>
      </c>
      <c r="Z116" s="8" t="s">
        <v>33</v>
      </c>
      <c r="AA116" s="14">
        <v>77</v>
      </c>
      <c r="AB116" s="14" t="s">
        <v>30</v>
      </c>
      <c r="AC116" s="11">
        <v>67</v>
      </c>
      <c r="AD116" s="11" t="s">
        <v>30</v>
      </c>
      <c r="AE116" s="18">
        <f t="shared" si="2"/>
        <v>348</v>
      </c>
      <c r="AF116" s="18">
        <f t="shared" si="3"/>
        <v>69.599999999999994</v>
      </c>
      <c r="AG116" s="11"/>
      <c r="AH116" s="2" t="s">
        <v>29</v>
      </c>
    </row>
    <row r="117" spans="1:35" x14ac:dyDescent="0.3">
      <c r="A117" s="42"/>
      <c r="B117" s="42">
        <v>15609750</v>
      </c>
      <c r="C117" s="42" t="s">
        <v>72</v>
      </c>
      <c r="D117" s="42" t="s">
        <v>184</v>
      </c>
      <c r="E117" s="39">
        <v>86</v>
      </c>
      <c r="F117" s="39" t="s">
        <v>31</v>
      </c>
      <c r="G117" s="21"/>
      <c r="H117" s="21"/>
      <c r="I117" s="26"/>
      <c r="J117" s="26"/>
      <c r="K117" s="36"/>
      <c r="L117" s="36"/>
      <c r="M117" s="33"/>
      <c r="N117" s="33"/>
      <c r="O117" s="31"/>
      <c r="P117" s="31"/>
      <c r="Q117" s="28"/>
      <c r="R117" s="28"/>
      <c r="S117" s="26"/>
      <c r="T117" s="26"/>
      <c r="U117" s="21">
        <v>77</v>
      </c>
      <c r="V117" s="21" t="s">
        <v>30</v>
      </c>
      <c r="W117" s="2">
        <v>89</v>
      </c>
      <c r="X117" s="2" t="s">
        <v>28</v>
      </c>
      <c r="Y117" s="8">
        <v>61</v>
      </c>
      <c r="Z117" s="8" t="s">
        <v>32</v>
      </c>
      <c r="AA117" s="14">
        <v>79</v>
      </c>
      <c r="AB117" s="14" t="s">
        <v>30</v>
      </c>
      <c r="AC117" s="11">
        <v>49</v>
      </c>
      <c r="AD117" s="11" t="s">
        <v>36</v>
      </c>
      <c r="AE117" s="18">
        <f t="shared" si="2"/>
        <v>352</v>
      </c>
      <c r="AF117" s="18">
        <f t="shared" si="3"/>
        <v>70.400000000000006</v>
      </c>
      <c r="AG117" s="11"/>
      <c r="AH117" s="2" t="s">
        <v>29</v>
      </c>
    </row>
    <row r="118" spans="1:35" x14ac:dyDescent="0.3">
      <c r="A118" s="42"/>
      <c r="B118" s="42">
        <v>15609751</v>
      </c>
      <c r="C118" s="42" t="s">
        <v>72</v>
      </c>
      <c r="D118" s="42" t="s">
        <v>185</v>
      </c>
      <c r="E118" s="39">
        <v>82</v>
      </c>
      <c r="F118" s="39" t="s">
        <v>30</v>
      </c>
      <c r="G118" s="21">
        <v>64</v>
      </c>
      <c r="H118" s="21" t="s">
        <v>33</v>
      </c>
      <c r="I118" s="26"/>
      <c r="J118" s="26"/>
      <c r="K118" s="36"/>
      <c r="L118" s="36"/>
      <c r="M118" s="33"/>
      <c r="N118" s="33"/>
      <c r="O118" s="31"/>
      <c r="P118" s="31"/>
      <c r="Q118" s="28"/>
      <c r="R118" s="28"/>
      <c r="S118" s="26"/>
      <c r="T118" s="26"/>
      <c r="U118" s="22"/>
      <c r="V118" s="22"/>
      <c r="W118" s="2"/>
      <c r="X118" s="2"/>
      <c r="Y118" s="8">
        <v>56</v>
      </c>
      <c r="Z118" s="8" t="s">
        <v>36</v>
      </c>
      <c r="AA118" s="14">
        <v>68</v>
      </c>
      <c r="AB118" s="14" t="s">
        <v>32</v>
      </c>
      <c r="AC118" s="11">
        <v>55</v>
      </c>
      <c r="AD118" s="11" t="s">
        <v>32</v>
      </c>
      <c r="AE118" s="18">
        <f t="shared" si="2"/>
        <v>325</v>
      </c>
      <c r="AF118" s="18">
        <f t="shared" si="3"/>
        <v>65</v>
      </c>
      <c r="AG118" s="11"/>
      <c r="AH118" s="2" t="s">
        <v>29</v>
      </c>
    </row>
    <row r="119" spans="1:35" x14ac:dyDescent="0.3">
      <c r="A119" s="42"/>
      <c r="B119" s="42">
        <v>15609752</v>
      </c>
      <c r="C119" s="42" t="s">
        <v>72</v>
      </c>
      <c r="D119" s="42" t="s">
        <v>186</v>
      </c>
      <c r="E119" s="39">
        <v>83</v>
      </c>
      <c r="F119" s="39" t="s">
        <v>30</v>
      </c>
      <c r="G119" s="21"/>
      <c r="H119" s="21"/>
      <c r="I119" s="26"/>
      <c r="J119" s="26"/>
      <c r="K119" s="36"/>
      <c r="L119" s="36"/>
      <c r="M119" s="33"/>
      <c r="N119" s="33"/>
      <c r="O119" s="31"/>
      <c r="P119" s="31"/>
      <c r="Q119" s="28"/>
      <c r="R119" s="28"/>
      <c r="S119" s="26">
        <v>78</v>
      </c>
      <c r="T119" s="26" t="s">
        <v>33</v>
      </c>
      <c r="U119" s="22"/>
      <c r="V119" s="22"/>
      <c r="W119" s="2">
        <v>80</v>
      </c>
      <c r="X119" s="2" t="s">
        <v>30</v>
      </c>
      <c r="Y119" s="8">
        <v>60</v>
      </c>
      <c r="Z119" s="8" t="s">
        <v>32</v>
      </c>
      <c r="AA119" s="14">
        <v>74</v>
      </c>
      <c r="AB119" s="14" t="s">
        <v>33</v>
      </c>
      <c r="AC119" s="11">
        <v>52</v>
      </c>
      <c r="AD119" s="11" t="s">
        <v>36</v>
      </c>
      <c r="AE119" s="18">
        <f t="shared" si="2"/>
        <v>347</v>
      </c>
      <c r="AF119" s="18">
        <f t="shared" si="3"/>
        <v>69.400000000000006</v>
      </c>
      <c r="AG119" s="11"/>
      <c r="AH119" s="2" t="s">
        <v>29</v>
      </c>
    </row>
    <row r="120" spans="1:35" x14ac:dyDescent="0.3">
      <c r="A120" s="42"/>
      <c r="B120" s="42">
        <v>15609753</v>
      </c>
      <c r="C120" s="42" t="s">
        <v>72</v>
      </c>
      <c r="D120" s="42" t="s">
        <v>187</v>
      </c>
      <c r="E120" s="39">
        <v>91</v>
      </c>
      <c r="F120" s="39" t="s">
        <v>28</v>
      </c>
      <c r="G120" s="21"/>
      <c r="H120" s="21"/>
      <c r="I120" s="26"/>
      <c r="J120" s="26"/>
      <c r="K120" s="36"/>
      <c r="L120" s="36"/>
      <c r="M120" s="33"/>
      <c r="N120" s="33"/>
      <c r="O120" s="31"/>
      <c r="P120" s="31"/>
      <c r="Q120" s="28"/>
      <c r="R120" s="28"/>
      <c r="S120" s="26"/>
      <c r="T120" s="26"/>
      <c r="U120" s="21">
        <v>77</v>
      </c>
      <c r="V120" s="21" t="s">
        <v>30</v>
      </c>
      <c r="W120" s="2"/>
      <c r="X120" s="2"/>
      <c r="Y120" s="8">
        <v>61</v>
      </c>
      <c r="Z120" s="8" t="s">
        <v>32</v>
      </c>
      <c r="AA120" s="14">
        <v>77</v>
      </c>
      <c r="AB120" s="14" t="s">
        <v>30</v>
      </c>
      <c r="AC120" s="11">
        <v>57</v>
      </c>
      <c r="AD120" s="11" t="s">
        <v>32</v>
      </c>
      <c r="AE120" s="18">
        <f t="shared" si="2"/>
        <v>363</v>
      </c>
      <c r="AF120" s="18">
        <f t="shared" si="3"/>
        <v>72.599999999999994</v>
      </c>
      <c r="AG120" s="11"/>
      <c r="AH120" s="2" t="s">
        <v>29</v>
      </c>
    </row>
    <row r="121" spans="1:35" x14ac:dyDescent="0.3">
      <c r="A121" s="42"/>
      <c r="B121" s="42">
        <v>15609754</v>
      </c>
      <c r="C121" s="42" t="s">
        <v>72</v>
      </c>
      <c r="D121" s="42" t="s">
        <v>188</v>
      </c>
      <c r="E121" s="39">
        <v>86</v>
      </c>
      <c r="F121" s="39" t="s">
        <v>31</v>
      </c>
      <c r="G121" s="21">
        <v>68</v>
      </c>
      <c r="H121" s="21" t="s">
        <v>33</v>
      </c>
      <c r="I121" s="26"/>
      <c r="J121" s="26"/>
      <c r="K121" s="36"/>
      <c r="L121" s="36"/>
      <c r="M121" s="33"/>
      <c r="N121" s="33"/>
      <c r="O121" s="31"/>
      <c r="P121" s="31"/>
      <c r="Q121" s="28"/>
      <c r="R121" s="28"/>
      <c r="S121" s="26"/>
      <c r="T121" s="26"/>
      <c r="U121" s="22"/>
      <c r="V121" s="22"/>
      <c r="W121" s="2">
        <v>79</v>
      </c>
      <c r="X121" s="2" t="s">
        <v>30</v>
      </c>
      <c r="Y121" s="8">
        <v>50</v>
      </c>
      <c r="Z121" s="8" t="s">
        <v>36</v>
      </c>
      <c r="AA121" s="14">
        <v>78</v>
      </c>
      <c r="AB121" s="14" t="s">
        <v>30</v>
      </c>
      <c r="AC121" s="11">
        <v>59</v>
      </c>
      <c r="AD121" s="11" t="s">
        <v>33</v>
      </c>
      <c r="AE121" s="18">
        <f t="shared" si="2"/>
        <v>341</v>
      </c>
      <c r="AF121" s="18">
        <f t="shared" si="3"/>
        <v>68.2</v>
      </c>
      <c r="AG121" s="11"/>
      <c r="AH121" s="2" t="s">
        <v>29</v>
      </c>
    </row>
    <row r="122" spans="1:35" x14ac:dyDescent="0.3">
      <c r="A122" s="42"/>
      <c r="B122" s="42">
        <v>15609755</v>
      </c>
      <c r="C122" s="42" t="s">
        <v>72</v>
      </c>
      <c r="D122" s="42" t="s">
        <v>189</v>
      </c>
      <c r="E122" s="39">
        <v>80</v>
      </c>
      <c r="F122" s="39" t="s">
        <v>33</v>
      </c>
      <c r="G122" s="21"/>
      <c r="H122" s="21"/>
      <c r="I122" s="26"/>
      <c r="J122" s="26"/>
      <c r="K122" s="36"/>
      <c r="L122" s="36"/>
      <c r="M122" s="33"/>
      <c r="N122" s="33"/>
      <c r="O122" s="31"/>
      <c r="P122" s="31"/>
      <c r="Q122" s="28"/>
      <c r="R122" s="28"/>
      <c r="S122" s="26">
        <v>74</v>
      </c>
      <c r="T122" s="26" t="s">
        <v>32</v>
      </c>
      <c r="U122" s="22"/>
      <c r="V122" s="22"/>
      <c r="W122" s="2">
        <v>82</v>
      </c>
      <c r="X122" s="2" t="s">
        <v>30</v>
      </c>
      <c r="Y122" s="8">
        <v>49</v>
      </c>
      <c r="Z122" s="8" t="s">
        <v>34</v>
      </c>
      <c r="AA122" s="14">
        <v>73</v>
      </c>
      <c r="AB122" s="14" t="s">
        <v>33</v>
      </c>
      <c r="AC122" s="11">
        <v>56</v>
      </c>
      <c r="AD122" s="11" t="s">
        <v>32</v>
      </c>
      <c r="AE122" s="18">
        <f t="shared" si="2"/>
        <v>332</v>
      </c>
      <c r="AF122" s="18">
        <f t="shared" si="3"/>
        <v>66.400000000000006</v>
      </c>
      <c r="AG122" s="11"/>
      <c r="AH122" s="2" t="s">
        <v>29</v>
      </c>
    </row>
    <row r="123" spans="1:35" x14ac:dyDescent="0.3">
      <c r="A123" s="42"/>
      <c r="B123" s="42">
        <v>15609756</v>
      </c>
      <c r="C123" s="42" t="s">
        <v>72</v>
      </c>
      <c r="D123" s="42" t="s">
        <v>190</v>
      </c>
      <c r="E123" s="39">
        <v>85</v>
      </c>
      <c r="F123" s="39" t="s">
        <v>30</v>
      </c>
      <c r="G123" s="21"/>
      <c r="H123" s="21"/>
      <c r="I123" s="26"/>
      <c r="J123" s="26"/>
      <c r="K123" s="36"/>
      <c r="L123" s="36"/>
      <c r="M123" s="33"/>
      <c r="N123" s="33"/>
      <c r="O123" s="31"/>
      <c r="P123" s="31"/>
      <c r="Q123" s="28"/>
      <c r="R123" s="28"/>
      <c r="S123" s="26"/>
      <c r="T123" s="26"/>
      <c r="U123" s="21">
        <v>73</v>
      </c>
      <c r="V123" s="21" t="s">
        <v>33</v>
      </c>
      <c r="W123" s="2">
        <v>84</v>
      </c>
      <c r="X123" s="2" t="s">
        <v>31</v>
      </c>
      <c r="Y123" s="8">
        <v>55</v>
      </c>
      <c r="Z123" s="8" t="s">
        <v>36</v>
      </c>
      <c r="AA123" s="14">
        <v>74</v>
      </c>
      <c r="AB123" s="14" t="s">
        <v>33</v>
      </c>
      <c r="AC123" s="11">
        <v>55</v>
      </c>
      <c r="AD123" s="11" t="s">
        <v>32</v>
      </c>
      <c r="AE123" s="18">
        <f t="shared" si="2"/>
        <v>342</v>
      </c>
      <c r="AF123" s="18">
        <f t="shared" si="3"/>
        <v>68.400000000000006</v>
      </c>
      <c r="AG123" s="11"/>
      <c r="AH123" s="2" t="s">
        <v>29</v>
      </c>
    </row>
    <row r="124" spans="1:35" x14ac:dyDescent="0.3">
      <c r="A124" s="42"/>
      <c r="B124" s="42">
        <v>15609757</v>
      </c>
      <c r="C124" s="42" t="s">
        <v>72</v>
      </c>
      <c r="D124" s="42" t="s">
        <v>191</v>
      </c>
      <c r="E124" s="39">
        <v>89</v>
      </c>
      <c r="F124" s="39" t="s">
        <v>31</v>
      </c>
      <c r="G124" s="21"/>
      <c r="H124" s="21"/>
      <c r="I124" s="26"/>
      <c r="J124" s="26"/>
      <c r="K124" s="36"/>
      <c r="L124" s="36"/>
      <c r="M124" s="33"/>
      <c r="N124" s="33"/>
      <c r="O124" s="31"/>
      <c r="P124" s="31"/>
      <c r="Q124" s="28"/>
      <c r="R124" s="28"/>
      <c r="S124" s="26">
        <v>87</v>
      </c>
      <c r="T124" s="26" t="s">
        <v>31</v>
      </c>
      <c r="U124" s="22"/>
      <c r="V124" s="22"/>
      <c r="W124" s="2">
        <v>97</v>
      </c>
      <c r="X124" s="2" t="s">
        <v>27</v>
      </c>
      <c r="Y124" s="8">
        <v>71</v>
      </c>
      <c r="Z124" s="8" t="s">
        <v>30</v>
      </c>
      <c r="AA124" s="14">
        <v>86</v>
      </c>
      <c r="AB124" s="14" t="s">
        <v>31</v>
      </c>
      <c r="AC124" s="11">
        <v>63</v>
      </c>
      <c r="AD124" s="11" t="s">
        <v>33</v>
      </c>
      <c r="AE124" s="18">
        <f t="shared" si="2"/>
        <v>396</v>
      </c>
      <c r="AF124" s="18">
        <f t="shared" si="3"/>
        <v>79.2</v>
      </c>
      <c r="AG124" s="11"/>
      <c r="AH124" s="2" t="s">
        <v>29</v>
      </c>
    </row>
    <row r="125" spans="1:35" x14ac:dyDescent="0.3">
      <c r="A125" s="42"/>
      <c r="B125" s="42">
        <v>15609758</v>
      </c>
      <c r="C125" s="42" t="s">
        <v>72</v>
      </c>
      <c r="D125" s="42" t="s">
        <v>192</v>
      </c>
      <c r="E125" s="39">
        <v>80</v>
      </c>
      <c r="F125" s="39" t="s">
        <v>33</v>
      </c>
      <c r="G125" s="21"/>
      <c r="H125" s="21"/>
      <c r="I125" s="26"/>
      <c r="J125" s="26"/>
      <c r="K125" s="36"/>
      <c r="L125" s="36"/>
      <c r="M125" s="33"/>
      <c r="N125" s="33"/>
      <c r="O125" s="31"/>
      <c r="P125" s="31"/>
      <c r="Q125" s="28"/>
      <c r="R125" s="28"/>
      <c r="S125" s="26">
        <v>79</v>
      </c>
      <c r="T125" s="26" t="s">
        <v>33</v>
      </c>
      <c r="U125" s="22"/>
      <c r="V125" s="22"/>
      <c r="W125" s="2">
        <v>88</v>
      </c>
      <c r="X125" s="2" t="s">
        <v>31</v>
      </c>
      <c r="Y125" s="8">
        <v>68</v>
      </c>
      <c r="Z125" s="8" t="s">
        <v>33</v>
      </c>
      <c r="AA125" s="14">
        <v>78</v>
      </c>
      <c r="AB125" s="14" t="s">
        <v>30</v>
      </c>
      <c r="AC125" s="11">
        <v>63</v>
      </c>
      <c r="AD125" s="11" t="s">
        <v>33</v>
      </c>
      <c r="AE125" s="18">
        <f t="shared" si="2"/>
        <v>368</v>
      </c>
      <c r="AF125" s="18">
        <f t="shared" si="3"/>
        <v>73.599999999999994</v>
      </c>
      <c r="AG125" s="11"/>
      <c r="AH125" s="2" t="s">
        <v>29</v>
      </c>
    </row>
    <row r="126" spans="1:35" x14ac:dyDescent="0.3">
      <c r="A126" s="42"/>
      <c r="B126" s="42">
        <v>15609759</v>
      </c>
      <c r="C126" s="42" t="s">
        <v>72</v>
      </c>
      <c r="D126" s="42" t="s">
        <v>193</v>
      </c>
      <c r="E126" s="39">
        <v>92</v>
      </c>
      <c r="F126" s="39" t="s">
        <v>28</v>
      </c>
      <c r="G126" s="21"/>
      <c r="H126" s="21"/>
      <c r="I126" s="26"/>
      <c r="J126" s="26"/>
      <c r="K126" s="36"/>
      <c r="L126" s="36"/>
      <c r="M126" s="33"/>
      <c r="N126" s="33"/>
      <c r="O126" s="31"/>
      <c r="P126" s="31"/>
      <c r="Q126" s="28"/>
      <c r="R126" s="28"/>
      <c r="S126" s="26"/>
      <c r="T126" s="26"/>
      <c r="U126" s="21">
        <v>80</v>
      </c>
      <c r="V126" s="21" t="s">
        <v>31</v>
      </c>
      <c r="W126" s="2"/>
      <c r="X126" s="2"/>
      <c r="Y126" s="8">
        <v>66</v>
      </c>
      <c r="Z126" s="8" t="s">
        <v>33</v>
      </c>
      <c r="AA126" s="14">
        <v>80</v>
      </c>
      <c r="AB126" s="14" t="s">
        <v>30</v>
      </c>
      <c r="AC126" s="11">
        <v>68</v>
      </c>
      <c r="AD126" s="11" t="s">
        <v>30</v>
      </c>
      <c r="AE126" s="18">
        <f t="shared" si="2"/>
        <v>386</v>
      </c>
      <c r="AF126" s="18">
        <f t="shared" si="3"/>
        <v>77.2</v>
      </c>
      <c r="AG126" s="11"/>
      <c r="AH126" s="2" t="s">
        <v>29</v>
      </c>
    </row>
    <row r="127" spans="1:35" x14ac:dyDescent="0.3">
      <c r="A127" s="42"/>
      <c r="B127" s="42">
        <v>15609760</v>
      </c>
      <c r="C127" s="42" t="s">
        <v>72</v>
      </c>
      <c r="D127" s="42" t="s">
        <v>194</v>
      </c>
      <c r="E127" s="39">
        <v>81</v>
      </c>
      <c r="F127" s="39" t="s">
        <v>33</v>
      </c>
      <c r="G127" s="21">
        <v>74</v>
      </c>
      <c r="H127" s="21" t="s">
        <v>30</v>
      </c>
      <c r="I127" s="26"/>
      <c r="J127" s="26"/>
      <c r="K127" s="36"/>
      <c r="L127" s="36"/>
      <c r="M127" s="33"/>
      <c r="N127" s="33"/>
      <c r="O127" s="31"/>
      <c r="P127" s="31"/>
      <c r="Q127" s="28"/>
      <c r="R127" s="28"/>
      <c r="S127" s="26"/>
      <c r="T127" s="26"/>
      <c r="U127" s="22"/>
      <c r="V127" s="22"/>
      <c r="W127" s="2">
        <v>84</v>
      </c>
      <c r="X127" s="2" t="s">
        <v>31</v>
      </c>
      <c r="Y127" s="8">
        <v>50</v>
      </c>
      <c r="Z127" s="8" t="s">
        <v>36</v>
      </c>
      <c r="AA127" s="14">
        <v>79</v>
      </c>
      <c r="AB127" s="14" t="s">
        <v>30</v>
      </c>
      <c r="AC127" s="11">
        <v>64</v>
      </c>
      <c r="AD127" s="11" t="s">
        <v>33</v>
      </c>
      <c r="AE127" s="18">
        <f t="shared" si="2"/>
        <v>348</v>
      </c>
      <c r="AF127" s="18">
        <f t="shared" si="3"/>
        <v>69.599999999999994</v>
      </c>
      <c r="AG127" s="11"/>
      <c r="AH127" s="2" t="s">
        <v>29</v>
      </c>
    </row>
    <row r="128" spans="1:35" x14ac:dyDescent="0.3">
      <c r="A128" s="42"/>
      <c r="B128" s="42">
        <v>15609761</v>
      </c>
      <c r="C128" s="42" t="s">
        <v>72</v>
      </c>
      <c r="D128" s="42" t="s">
        <v>195</v>
      </c>
      <c r="E128" s="39">
        <v>72</v>
      </c>
      <c r="F128" s="39" t="s">
        <v>32</v>
      </c>
      <c r="G128" s="21"/>
      <c r="H128" s="21"/>
      <c r="I128" s="26"/>
      <c r="J128" s="26"/>
      <c r="K128" s="36"/>
      <c r="L128" s="36"/>
      <c r="M128" s="33"/>
      <c r="N128" s="33"/>
      <c r="O128" s="31"/>
      <c r="P128" s="31"/>
      <c r="Q128" s="28"/>
      <c r="R128" s="28"/>
      <c r="S128" s="26"/>
      <c r="T128" s="26"/>
      <c r="U128" s="21">
        <v>64</v>
      </c>
      <c r="V128" s="21" t="s">
        <v>32</v>
      </c>
      <c r="W128" s="2">
        <v>73</v>
      </c>
      <c r="X128" s="2" t="s">
        <v>33</v>
      </c>
      <c r="Y128" s="8">
        <v>40</v>
      </c>
      <c r="Z128" s="8" t="s">
        <v>41</v>
      </c>
      <c r="AA128" s="14">
        <v>64</v>
      </c>
      <c r="AB128" s="14" t="s">
        <v>36</v>
      </c>
      <c r="AC128" s="11">
        <v>48</v>
      </c>
      <c r="AD128" s="11" t="s">
        <v>36</v>
      </c>
      <c r="AE128" s="18">
        <f t="shared" si="2"/>
        <v>288</v>
      </c>
      <c r="AF128" s="18">
        <f t="shared" si="3"/>
        <v>57.6</v>
      </c>
      <c r="AG128" s="11"/>
      <c r="AH128" s="2" t="s">
        <v>29</v>
      </c>
      <c r="AI128">
        <v>30</v>
      </c>
    </row>
    <row r="129" spans="1:34" x14ac:dyDescent="0.3">
      <c r="A129" s="42"/>
      <c r="B129" s="42">
        <v>15609762</v>
      </c>
      <c r="C129" s="42" t="s">
        <v>72</v>
      </c>
      <c r="D129" s="42" t="s">
        <v>196</v>
      </c>
      <c r="E129" s="39">
        <v>71</v>
      </c>
      <c r="F129" s="39" t="s">
        <v>32</v>
      </c>
      <c r="G129" s="21">
        <v>59</v>
      </c>
      <c r="H129" s="21" t="s">
        <v>32</v>
      </c>
      <c r="I129" s="26"/>
      <c r="J129" s="26"/>
      <c r="K129" s="36"/>
      <c r="L129" s="36"/>
      <c r="M129" s="33"/>
      <c r="N129" s="33"/>
      <c r="O129" s="31"/>
      <c r="P129" s="31"/>
      <c r="Q129" s="28"/>
      <c r="R129" s="28"/>
      <c r="S129" s="26"/>
      <c r="T129" s="26"/>
      <c r="U129" s="22"/>
      <c r="V129" s="22"/>
      <c r="W129" s="2">
        <v>61</v>
      </c>
      <c r="X129" s="2" t="s">
        <v>36</v>
      </c>
      <c r="Y129" s="8">
        <v>58</v>
      </c>
      <c r="Z129" s="8" t="s">
        <v>32</v>
      </c>
      <c r="AA129" s="14">
        <v>63</v>
      </c>
      <c r="AB129" s="14" t="s">
        <v>36</v>
      </c>
      <c r="AC129" s="11">
        <v>58</v>
      </c>
      <c r="AD129" s="11" t="s">
        <v>32</v>
      </c>
      <c r="AE129" s="18">
        <f t="shared" si="2"/>
        <v>309</v>
      </c>
      <c r="AF129" s="18">
        <f t="shared" si="3"/>
        <v>61.8</v>
      </c>
      <c r="AG129" s="11"/>
      <c r="AH129" s="2" t="s">
        <v>29</v>
      </c>
    </row>
    <row r="130" spans="1:34" x14ac:dyDescent="0.3">
      <c r="A130" s="42"/>
      <c r="B130" s="42">
        <v>15609763</v>
      </c>
      <c r="C130" s="42" t="s">
        <v>72</v>
      </c>
      <c r="D130" s="42" t="s">
        <v>197</v>
      </c>
      <c r="E130" s="39">
        <v>92</v>
      </c>
      <c r="F130" s="39" t="s">
        <v>28</v>
      </c>
      <c r="G130" s="21">
        <v>60</v>
      </c>
      <c r="H130" s="21" t="s">
        <v>32</v>
      </c>
      <c r="I130" s="26"/>
      <c r="J130" s="26"/>
      <c r="K130" s="36"/>
      <c r="L130" s="36"/>
      <c r="M130" s="33"/>
      <c r="N130" s="33"/>
      <c r="O130" s="31"/>
      <c r="P130" s="31"/>
      <c r="Q130" s="28"/>
      <c r="R130" s="28"/>
      <c r="S130" s="26"/>
      <c r="T130" s="26"/>
      <c r="U130" s="22"/>
      <c r="V130" s="22"/>
      <c r="W130" s="2">
        <v>86</v>
      </c>
      <c r="X130" s="2" t="s">
        <v>31</v>
      </c>
      <c r="Y130" s="8">
        <v>51</v>
      </c>
      <c r="Z130" s="8" t="s">
        <v>36</v>
      </c>
      <c r="AA130" s="14">
        <v>82</v>
      </c>
      <c r="AB130" s="14" t="s">
        <v>31</v>
      </c>
      <c r="AC130" s="11">
        <v>66</v>
      </c>
      <c r="AD130" s="11" t="s">
        <v>30</v>
      </c>
      <c r="AE130" s="18">
        <f t="shared" si="2"/>
        <v>351</v>
      </c>
      <c r="AF130" s="18">
        <f t="shared" si="3"/>
        <v>70.2</v>
      </c>
      <c r="AG130" s="11"/>
      <c r="AH130" s="2" t="s">
        <v>29</v>
      </c>
    </row>
    <row r="131" spans="1:34" x14ac:dyDescent="0.3">
      <c r="A131" s="42"/>
      <c r="B131" s="42">
        <v>15609764</v>
      </c>
      <c r="C131" s="42" t="s">
        <v>68</v>
      </c>
      <c r="D131" s="42" t="s">
        <v>198</v>
      </c>
      <c r="E131" s="39">
        <v>89</v>
      </c>
      <c r="F131" s="39" t="s">
        <v>31</v>
      </c>
      <c r="G131" s="21"/>
      <c r="H131" s="21"/>
      <c r="I131" s="26"/>
      <c r="J131" s="26"/>
      <c r="K131" s="36"/>
      <c r="L131" s="36"/>
      <c r="M131" s="33"/>
      <c r="N131" s="33"/>
      <c r="O131" s="31"/>
      <c r="P131" s="31"/>
      <c r="Q131" s="28"/>
      <c r="R131" s="28"/>
      <c r="S131" s="26"/>
      <c r="T131" s="26"/>
      <c r="U131" s="21">
        <v>77</v>
      </c>
      <c r="V131" s="21" t="s">
        <v>30</v>
      </c>
      <c r="W131" s="2"/>
      <c r="X131" s="2"/>
      <c r="Y131" s="8">
        <v>63</v>
      </c>
      <c r="Z131" s="8" t="s">
        <v>32</v>
      </c>
      <c r="AA131" s="14">
        <v>77</v>
      </c>
      <c r="AB131" s="14" t="s">
        <v>30</v>
      </c>
      <c r="AC131" s="11">
        <v>57</v>
      </c>
      <c r="AD131" s="11" t="s">
        <v>32</v>
      </c>
      <c r="AE131" s="18">
        <f t="shared" si="2"/>
        <v>363</v>
      </c>
      <c r="AF131" s="18">
        <f t="shared" si="3"/>
        <v>72.599999999999994</v>
      </c>
      <c r="AG131" s="11"/>
      <c r="AH131" s="2" t="s">
        <v>29</v>
      </c>
    </row>
    <row r="132" spans="1:34" x14ac:dyDescent="0.3">
      <c r="A132" s="42"/>
      <c r="B132" s="42">
        <v>15609766</v>
      </c>
      <c r="C132" s="42" t="s">
        <v>68</v>
      </c>
      <c r="D132" s="42" t="s">
        <v>200</v>
      </c>
      <c r="E132" s="39">
        <v>79</v>
      </c>
      <c r="F132" s="39" t="s">
        <v>33</v>
      </c>
      <c r="G132" s="21"/>
      <c r="H132" s="21"/>
      <c r="I132" s="26"/>
      <c r="J132" s="26"/>
      <c r="K132" s="36"/>
      <c r="L132" s="36"/>
      <c r="M132" s="33"/>
      <c r="N132" s="33"/>
      <c r="O132" s="31"/>
      <c r="P132" s="31"/>
      <c r="Q132" s="28"/>
      <c r="R132" s="28"/>
      <c r="S132" s="26">
        <v>80</v>
      </c>
      <c r="T132" s="26" t="s">
        <v>33</v>
      </c>
      <c r="U132" s="22"/>
      <c r="V132" s="22"/>
      <c r="W132" s="2">
        <v>84</v>
      </c>
      <c r="X132" s="2" t="s">
        <v>31</v>
      </c>
      <c r="Y132" s="8">
        <v>75</v>
      </c>
      <c r="Z132" s="8" t="s">
        <v>30</v>
      </c>
      <c r="AA132" s="14">
        <v>78</v>
      </c>
      <c r="AB132" s="14" t="s">
        <v>30</v>
      </c>
      <c r="AC132" s="11">
        <v>62</v>
      </c>
      <c r="AD132" s="11" t="s">
        <v>33</v>
      </c>
      <c r="AE132" s="18">
        <f t="shared" si="2"/>
        <v>374</v>
      </c>
      <c r="AF132" s="18">
        <f t="shared" si="3"/>
        <v>74.8</v>
      </c>
      <c r="AG132" s="11"/>
      <c r="AH132" s="2" t="s">
        <v>29</v>
      </c>
    </row>
    <row r="137" spans="1:34" x14ac:dyDescent="0.3">
      <c r="C137" s="131"/>
      <c r="D137" s="159" t="s">
        <v>263</v>
      </c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1"/>
      <c r="Y137" s="2"/>
      <c r="Z137" s="2"/>
      <c r="AA137" s="2"/>
    </row>
    <row r="138" spans="1:34" x14ac:dyDescent="0.3">
      <c r="C138" s="132" t="s">
        <v>254</v>
      </c>
      <c r="D138" s="3" t="s">
        <v>231</v>
      </c>
      <c r="E138" s="44" t="s">
        <v>232</v>
      </c>
      <c r="F138" s="44" t="s">
        <v>29</v>
      </c>
      <c r="G138" s="44" t="s">
        <v>233</v>
      </c>
      <c r="H138" s="44" t="s">
        <v>234</v>
      </c>
      <c r="I138" s="44" t="s">
        <v>235</v>
      </c>
      <c r="J138" s="44" t="s">
        <v>236</v>
      </c>
      <c r="K138" s="44" t="s">
        <v>237</v>
      </c>
      <c r="L138" s="44" t="s">
        <v>238</v>
      </c>
      <c r="M138" s="44" t="s">
        <v>239</v>
      </c>
      <c r="N138" s="44" t="s">
        <v>206</v>
      </c>
      <c r="O138" s="44" t="s">
        <v>27</v>
      </c>
      <c r="P138" s="44" t="s">
        <v>28</v>
      </c>
      <c r="Q138" s="44" t="s">
        <v>31</v>
      </c>
      <c r="R138" s="44" t="s">
        <v>30</v>
      </c>
      <c r="S138" s="44" t="s">
        <v>33</v>
      </c>
      <c r="T138" s="44" t="s">
        <v>32</v>
      </c>
      <c r="U138" s="44" t="s">
        <v>36</v>
      </c>
      <c r="V138" s="44" t="s">
        <v>34</v>
      </c>
      <c r="W138" s="44" t="s">
        <v>41</v>
      </c>
      <c r="X138" s="45" t="s">
        <v>240</v>
      </c>
      <c r="Y138" s="165" t="s">
        <v>241</v>
      </c>
      <c r="Z138" s="165"/>
      <c r="AA138" s="165"/>
    </row>
    <row r="139" spans="1:34" ht="15.6" x14ac:dyDescent="0.3">
      <c r="C139" s="131">
        <v>1</v>
      </c>
      <c r="D139" s="46" t="s">
        <v>214</v>
      </c>
      <c r="E139" s="47">
        <v>121</v>
      </c>
      <c r="F139" s="47">
        <v>121</v>
      </c>
      <c r="G139" s="47">
        <f>F139/E139*100</f>
        <v>100</v>
      </c>
      <c r="H139" s="47">
        <v>0</v>
      </c>
      <c r="I139" s="47">
        <f>COUNTIFS(E12:E132,"&gt;=33",E12:E132,"&lt;=44")</f>
        <v>0</v>
      </c>
      <c r="J139" s="47">
        <f>COUNTIFS(E12:E132,"&gt;=45",E12:E132,"&lt;=59")</f>
        <v>0</v>
      </c>
      <c r="K139" s="47">
        <f>COUNTIFS(E12:E132,"&gt;=60",E12:E132,"&lt;=74")</f>
        <v>5</v>
      </c>
      <c r="L139" s="47">
        <f>COUNTIFS(E12:E132,"&gt;=75",E12:E132,"&lt;=89")</f>
        <v>38</v>
      </c>
      <c r="M139" s="47">
        <f>COUNTIFS(E12:E132,"&gt;=90",E12:E132,"&lt;=100")</f>
        <v>78</v>
      </c>
      <c r="N139" s="47">
        <f>SUM(H139:M139)</f>
        <v>121</v>
      </c>
      <c r="O139" s="49">
        <f>COUNTIF(F12:F132,"A1")</f>
        <v>58</v>
      </c>
      <c r="P139" s="47">
        <f>COUNTIF(F12:F132,"A2")</f>
        <v>20</v>
      </c>
      <c r="Q139" s="47">
        <f>COUNTIF(F12:F132,"B1")</f>
        <v>18</v>
      </c>
      <c r="R139" s="47">
        <f>COUNTIF(F12:F132,"B2")</f>
        <v>8</v>
      </c>
      <c r="S139" s="47">
        <f>COUNTIF(F12:F132,"C1")</f>
        <v>10</v>
      </c>
      <c r="T139" s="47">
        <f>COUNTIF(F12:F132,"C2")</f>
        <v>5</v>
      </c>
      <c r="U139" s="47">
        <f>COUNTIF(F12:F132,"D1")</f>
        <v>2</v>
      </c>
      <c r="V139" s="47">
        <f>COUNTIF(F12:F132,"D2")</f>
        <v>0</v>
      </c>
      <c r="W139" s="47">
        <f>COUNTIF(F12:F132,"E")</f>
        <v>0</v>
      </c>
      <c r="X139" s="48">
        <f>(O139*8+P139*7+Q139*6+R139*5+S139*4+T139*3+U139*2+V139)*100/(8*E139)</f>
        <v>83.780991735537185</v>
      </c>
      <c r="Y139" s="166" t="s">
        <v>252</v>
      </c>
      <c r="Z139" s="166"/>
      <c r="AA139" s="166"/>
    </row>
    <row r="140" spans="1:34" ht="15.6" x14ac:dyDescent="0.3">
      <c r="C140" s="131">
        <v>2</v>
      </c>
      <c r="D140" s="26" t="s">
        <v>215</v>
      </c>
      <c r="E140" s="24">
        <v>79</v>
      </c>
      <c r="F140" s="24">
        <v>79</v>
      </c>
      <c r="G140" s="24">
        <f t="shared" ref="G140:G147" si="4">F140/E140*100</f>
        <v>100</v>
      </c>
      <c r="H140" s="24">
        <v>0</v>
      </c>
      <c r="I140" s="49">
        <f>COUNTIFS(G12:G132,"&gt;=33",G12:G132,"&lt;=44")</f>
        <v>0</v>
      </c>
      <c r="J140" s="49">
        <f>COUNTIFS(G12:G132,"&gt;=45",G12:G132,"&lt;=59")</f>
        <v>10</v>
      </c>
      <c r="K140" s="49">
        <f>COUNTIFS(G12:G132,"&gt;=60",G12:G132,"&lt;=74")</f>
        <v>23</v>
      </c>
      <c r="L140" s="49">
        <f>COUNTIFS(G12:G132,"&gt;=75",G12:G132,"&lt;=89")</f>
        <v>18</v>
      </c>
      <c r="M140" s="49">
        <f>COUNTIFS(G12:G132,"&gt;=90",G12:G132,"&lt;=100")</f>
        <v>28</v>
      </c>
      <c r="N140" s="47">
        <f t="shared" ref="N140:N151" si="5">SUM(H140:M140)</f>
        <v>79</v>
      </c>
      <c r="O140" s="49">
        <f>COUNTIF(H12:H132,"A1")</f>
        <v>18</v>
      </c>
      <c r="P140" s="49">
        <f>COUNTIF(H12:H132,"A2")</f>
        <v>12</v>
      </c>
      <c r="Q140" s="49">
        <f>COUNTIF(H12:H132,"B1")</f>
        <v>13</v>
      </c>
      <c r="R140" s="49">
        <f>COUNTIF(H12:H132,"B2")</f>
        <v>12</v>
      </c>
      <c r="S140" s="49">
        <f>COUNTIF(H12:H132,"C1")</f>
        <v>11</v>
      </c>
      <c r="T140" s="49">
        <f>COUNTIF(H12:H132,"C2")</f>
        <v>8</v>
      </c>
      <c r="U140" s="49">
        <f>COUNTIF(H12:H132,"D1")</f>
        <v>5</v>
      </c>
      <c r="V140" s="49">
        <f>COUNTIF(H12:H132,"D2")</f>
        <v>0</v>
      </c>
      <c r="W140" s="49">
        <f>COUNTIF(H12:H132,"E")</f>
        <v>0</v>
      </c>
      <c r="X140" s="50">
        <f t="shared" ref="X140:X147" si="6">(O140*8+P140*7+Q140*6+R140*5+S140*4+T140*3+U140*2+V140)*100/(8*E140)</f>
        <v>70.25316455696202</v>
      </c>
      <c r="Y140" s="167" t="s">
        <v>242</v>
      </c>
      <c r="Z140" s="167"/>
      <c r="AA140" s="167"/>
    </row>
    <row r="141" spans="1:34" ht="15.6" x14ac:dyDescent="0.3">
      <c r="C141" s="131">
        <v>3</v>
      </c>
      <c r="D141" s="51" t="s">
        <v>216</v>
      </c>
      <c r="E141" s="52">
        <v>82</v>
      </c>
      <c r="F141" s="52">
        <v>82</v>
      </c>
      <c r="G141" s="52">
        <f t="shared" si="4"/>
        <v>100</v>
      </c>
      <c r="H141" s="52">
        <v>0</v>
      </c>
      <c r="I141" s="53">
        <f>COUNTIFS(I12:I132,"&gt;=33",I12:I132,"&lt;=44")</f>
        <v>0</v>
      </c>
      <c r="J141" s="53">
        <f>COUNTIFS(I12:I132,"&gt;=45",I12:I132,"&lt;=59")</f>
        <v>5</v>
      </c>
      <c r="K141" s="53">
        <f>COUNTIFS(I12:I132,"&gt;=60",I12:I132,"&lt;=74")</f>
        <v>19</v>
      </c>
      <c r="L141" s="53">
        <f>COUNTIFS(I12:I132,"&gt;=75",I12:I132,"&lt;=89")</f>
        <v>34</v>
      </c>
      <c r="M141" s="53">
        <f>COUNTIFS(I12:I132,"&gt;=90",I12:I132,"&lt;=100")</f>
        <v>24</v>
      </c>
      <c r="N141" s="47">
        <f t="shared" si="5"/>
        <v>82</v>
      </c>
      <c r="O141" s="53">
        <f>COUNTIF(J12:J132,"A1")</f>
        <v>17</v>
      </c>
      <c r="P141" s="53">
        <f>COUNTIF(J12:J132,"A2")</f>
        <v>21</v>
      </c>
      <c r="Q141" s="53">
        <f>COUNTIF(J12:J132,"B1")</f>
        <v>14</v>
      </c>
      <c r="R141" s="53">
        <f>COUNTIF(J12:J132,"B2")</f>
        <v>11</v>
      </c>
      <c r="S141" s="53">
        <f>COUNTIF(J12:J132,"C1")</f>
        <v>6</v>
      </c>
      <c r="T141" s="53">
        <f>COUNTIF(J12:J132,"C2")</f>
        <v>7</v>
      </c>
      <c r="U141" s="53">
        <f>COUNTIF(J12:J132,"D1")</f>
        <v>3</v>
      </c>
      <c r="V141" s="53">
        <f>COUNTIF(O88:O134,"D2")</f>
        <v>0</v>
      </c>
      <c r="W141" s="53">
        <f>COUNTIF(J12:J132,"E")</f>
        <v>0</v>
      </c>
      <c r="X141" s="54">
        <f t="shared" si="6"/>
        <v>72.103658536585371</v>
      </c>
      <c r="Y141" s="168" t="s">
        <v>243</v>
      </c>
      <c r="Z141" s="168"/>
      <c r="AA141" s="168"/>
    </row>
    <row r="142" spans="1:34" ht="15.6" x14ac:dyDescent="0.3">
      <c r="C142" s="131">
        <v>4</v>
      </c>
      <c r="D142" s="31" t="s">
        <v>217</v>
      </c>
      <c r="E142" s="29">
        <v>82</v>
      </c>
      <c r="F142" s="29">
        <v>82</v>
      </c>
      <c r="G142" s="29">
        <f t="shared" si="4"/>
        <v>100</v>
      </c>
      <c r="H142" s="29">
        <v>0</v>
      </c>
      <c r="I142" s="55">
        <f>COUNTIFS(K12:K132,"&gt;=33",K12:K132,"&lt;=44")</f>
        <v>0</v>
      </c>
      <c r="J142" s="55">
        <f>COUNTIFS(K12:K132,"&gt;=45",K12:K132,"&lt;=59")</f>
        <v>1</v>
      </c>
      <c r="K142" s="55">
        <f>COUNTIFS(K12:K132,"&gt;=60",K12:K132,"&lt;=74")</f>
        <v>19</v>
      </c>
      <c r="L142" s="55">
        <f>COUNTIFS(K12:K132,"&gt;=75",K12:K132,"&lt;=89")</f>
        <v>32</v>
      </c>
      <c r="M142" s="55">
        <f>COUNTIFS(K12:K132,"&gt;=90",K12:K132,"&lt;=100")</f>
        <v>30</v>
      </c>
      <c r="N142" s="47">
        <f t="shared" si="5"/>
        <v>82</v>
      </c>
      <c r="O142" s="55">
        <f>COUNTIF(L12:L132,"A1")</f>
        <v>20</v>
      </c>
      <c r="P142" s="55">
        <f>COUNTIF(L12:L132,"A2")</f>
        <v>22</v>
      </c>
      <c r="Q142" s="55">
        <f>COUNTIF(L12:L132,"B1")</f>
        <v>18</v>
      </c>
      <c r="R142" s="55">
        <f>COUNTIF(L12:L132,"B2")</f>
        <v>5</v>
      </c>
      <c r="S142" s="55">
        <f>COUNTIF(L12:L132,"C1")</f>
        <v>7</v>
      </c>
      <c r="T142" s="55">
        <f>COUNTIF(L12:L132,"C2")</f>
        <v>9</v>
      </c>
      <c r="U142" s="55">
        <f>COUNTIF(L12:L132,"D1")</f>
        <v>0</v>
      </c>
      <c r="V142" s="55">
        <f>COUNTIF(L12:L132,"D2")</f>
        <v>1</v>
      </c>
      <c r="W142" s="55">
        <f>COUNTIF(R88:R134,"E")</f>
        <v>0</v>
      </c>
      <c r="X142" s="56">
        <f t="shared" si="6"/>
        <v>76.676829268292678</v>
      </c>
      <c r="Y142" s="169" t="s">
        <v>251</v>
      </c>
      <c r="Z142" s="169"/>
      <c r="AA142" s="169"/>
    </row>
    <row r="143" spans="1:34" ht="15.6" x14ac:dyDescent="0.3">
      <c r="C143" s="131">
        <v>5</v>
      </c>
      <c r="D143" s="57" t="s">
        <v>244</v>
      </c>
      <c r="E143" s="58">
        <v>37</v>
      </c>
      <c r="F143" s="58">
        <v>37</v>
      </c>
      <c r="G143" s="58">
        <f t="shared" si="4"/>
        <v>100</v>
      </c>
      <c r="H143" s="58">
        <v>0</v>
      </c>
      <c r="I143" s="59">
        <f>COUNTIFS(M12:M132,"&gt;=33",M12:M132,"&lt;=44")</f>
        <v>0</v>
      </c>
      <c r="J143" s="59">
        <f>COUNTIFS(M12:M132,"&gt;=45",M12:M132,"&lt;=59")</f>
        <v>0</v>
      </c>
      <c r="K143" s="59">
        <f>COUNTIFS(M12:M132,"&gt;=60",M12:M132,"&lt;=74")</f>
        <v>0</v>
      </c>
      <c r="L143" s="59">
        <f>COUNTIFS(M12:M132,"&gt;=75",M12:M132,"&lt;=89")</f>
        <v>15</v>
      </c>
      <c r="M143" s="59">
        <f>COUNTIFS(M12:M132,"&gt;=90",M12:M132,"&lt;=100")</f>
        <v>21</v>
      </c>
      <c r="N143" s="47">
        <f t="shared" si="5"/>
        <v>36</v>
      </c>
      <c r="O143" s="59">
        <f>COUNTIF(N12:N132,"A1")</f>
        <v>7</v>
      </c>
      <c r="P143" s="59">
        <f>COUNTIF(N12:N132,"A2")</f>
        <v>6</v>
      </c>
      <c r="Q143" s="59">
        <f>COUNTIF(N12:N132,"B1")</f>
        <v>8</v>
      </c>
      <c r="R143" s="59">
        <f>COUNTIF(N12:N132,"B2")</f>
        <v>7</v>
      </c>
      <c r="S143" s="59">
        <f>COUNTIF(N12:N132,"C1")</f>
        <v>4</v>
      </c>
      <c r="T143" s="59">
        <f>COUNTIF(N12:N132,"C2")</f>
        <v>3</v>
      </c>
      <c r="U143" s="59">
        <f>COUNTIF(N12:N132,"D1")</f>
        <v>1</v>
      </c>
      <c r="V143" s="59">
        <f>COUNTIF(N12:N132,"D2")</f>
        <v>0</v>
      </c>
      <c r="W143" s="59">
        <f>COUNTIF(N12:N132,"E")</f>
        <v>0</v>
      </c>
      <c r="X143" s="60">
        <f t="shared" si="6"/>
        <v>70.270270270270274</v>
      </c>
      <c r="Y143" s="162" t="s">
        <v>248</v>
      </c>
      <c r="Z143" s="162"/>
      <c r="AA143" s="162"/>
    </row>
    <row r="144" spans="1:34" ht="15.6" x14ac:dyDescent="0.3">
      <c r="C144" s="131">
        <v>6</v>
      </c>
      <c r="D144" s="41" t="s">
        <v>253</v>
      </c>
      <c r="E144" s="69">
        <v>30</v>
      </c>
      <c r="F144" s="69">
        <v>30</v>
      </c>
      <c r="G144" s="69">
        <v>100</v>
      </c>
      <c r="H144" s="69">
        <v>0</v>
      </c>
      <c r="I144" s="70">
        <f>COUNTIFS(O12:O132,"&gt;=33",O12:O132,"&lt;=44")</f>
        <v>0</v>
      </c>
      <c r="J144" s="70">
        <f>COUNTIFS(O12:O132,"&gt;=45",O12:O132,"&lt;=59")</f>
        <v>0</v>
      </c>
      <c r="K144" s="70">
        <f>COUNTIFS(O12:O132,"&gt;=60",O12:O132,"&lt;=74")</f>
        <v>6</v>
      </c>
      <c r="L144" s="70">
        <f>COUNTIFS(O12:O132,"&gt;=75",O12:O132,"&lt;=89")</f>
        <v>5</v>
      </c>
      <c r="M144" s="70">
        <f>COUNTIFS(O12:O132,"&gt;=90",O12:O132,"&lt;=100")</f>
        <v>20</v>
      </c>
      <c r="N144" s="70">
        <f t="shared" si="5"/>
        <v>31</v>
      </c>
      <c r="O144" s="70">
        <f>COUNTIF(P12:P132,"A1")</f>
        <v>16</v>
      </c>
      <c r="P144" s="70">
        <f>COUNTIF(P12:P132,"A2")</f>
        <v>2</v>
      </c>
      <c r="Q144" s="70">
        <f>COUNTIF(P12:P132,"B1")</f>
        <v>5</v>
      </c>
      <c r="R144" s="70">
        <f>COUNTIF(P12:P132,"B2")</f>
        <v>1</v>
      </c>
      <c r="S144" s="70">
        <f>COUNTIF(P12:P132,"C1")</f>
        <v>1</v>
      </c>
      <c r="T144" s="70">
        <f>COUNTIF(P12:P132,"C2")</f>
        <v>5</v>
      </c>
      <c r="U144" s="70">
        <f>COUNTIF(P12:P132,"D1")</f>
        <v>1</v>
      </c>
      <c r="V144" s="70">
        <f>COUNTIF(P12:P132,"D2")</f>
        <v>0</v>
      </c>
      <c r="W144" s="70">
        <f>COUNTIF(P12:P132,"E")</f>
        <v>0</v>
      </c>
      <c r="X144" s="71">
        <f t="shared" ref="X144" si="7">(O144*8+P144*7+Q144*6+R144*5+S144*4+T144*3+U144*2+V144)*100/(8*E144)</f>
        <v>82.5</v>
      </c>
      <c r="Y144" s="72" t="s">
        <v>262</v>
      </c>
      <c r="Z144" s="72"/>
      <c r="AA144" s="72"/>
    </row>
    <row r="145" spans="3:29" ht="15.6" x14ac:dyDescent="0.3">
      <c r="C145" s="131">
        <v>7</v>
      </c>
      <c r="D145" s="36" t="s">
        <v>245</v>
      </c>
      <c r="E145" s="34">
        <v>8</v>
      </c>
      <c r="F145" s="34">
        <v>8</v>
      </c>
      <c r="G145" s="34">
        <f t="shared" si="4"/>
        <v>100</v>
      </c>
      <c r="H145" s="34">
        <v>0</v>
      </c>
      <c r="I145" s="61">
        <f>COUNTIFS(Q12:Q132,"&gt;=33",Q12:Q132,"&lt;=44")</f>
        <v>0</v>
      </c>
      <c r="J145" s="61">
        <f>COUNTIFS(Q12:Q132,"&gt;=45",Q12:Q132,"&lt;=59")</f>
        <v>0</v>
      </c>
      <c r="K145" s="61">
        <f>COUNTIFS(Q12:Q132,"&gt;=60",Q12:Q132,"&lt;=74")</f>
        <v>0</v>
      </c>
      <c r="L145" s="61">
        <f>COUNTIFS(Q12:Q132,"&gt;=75",Q12:Q132,"&lt;=89")</f>
        <v>4</v>
      </c>
      <c r="M145" s="61">
        <f>COUNTIFS(Q12:Q132,"&gt;=90",Q12:Q132,"&lt;=100")</f>
        <v>4</v>
      </c>
      <c r="N145" s="47">
        <f t="shared" si="5"/>
        <v>8</v>
      </c>
      <c r="O145" s="61">
        <f>COUNTIF(R12:R132,"A1")</f>
        <v>4</v>
      </c>
      <c r="P145" s="61">
        <f>COUNTIF(R12:R132,"A2")</f>
        <v>0</v>
      </c>
      <c r="Q145" s="61">
        <f>COUNTIF(R12:R132,"B1")</f>
        <v>0</v>
      </c>
      <c r="R145" s="61">
        <f>COUNTIF(R12:R132,"B2")</f>
        <v>0</v>
      </c>
      <c r="S145" s="61">
        <f>COUNTIF(R12:R132,"C1")</f>
        <v>2</v>
      </c>
      <c r="T145" s="61">
        <f>COUNTIF(R12:R132,"C2")</f>
        <v>0</v>
      </c>
      <c r="U145" s="61">
        <f>COUNTIF(R12:R132,"D1")</f>
        <v>1</v>
      </c>
      <c r="V145" s="61">
        <f>COUNTIF(R12:R132,"D2")</f>
        <v>1</v>
      </c>
      <c r="W145" s="61">
        <f>COUNTIF(R12:R132,"E")</f>
        <v>0</v>
      </c>
      <c r="X145" s="62">
        <f t="shared" si="6"/>
        <v>67.1875</v>
      </c>
      <c r="Y145" s="163" t="s">
        <v>246</v>
      </c>
      <c r="Z145" s="163"/>
      <c r="AA145" s="163"/>
    </row>
    <row r="146" spans="3:29" ht="15.6" x14ac:dyDescent="0.3">
      <c r="C146" s="131">
        <v>8</v>
      </c>
      <c r="D146" s="21" t="s">
        <v>247</v>
      </c>
      <c r="E146" s="37">
        <v>19</v>
      </c>
      <c r="F146" s="37">
        <v>19</v>
      </c>
      <c r="G146" s="37">
        <f t="shared" si="4"/>
        <v>100</v>
      </c>
      <c r="H146" s="37">
        <v>0</v>
      </c>
      <c r="I146" s="63">
        <f>COUNTIFS(S12:S132,"&gt;=33",S12:S132,"&lt;=44")</f>
        <v>0</v>
      </c>
      <c r="J146" s="63">
        <f>COUNTIFS(S12:S132,"&gt;=45",S12:S132,"&lt;=59")</f>
        <v>0</v>
      </c>
      <c r="K146" s="63">
        <f>COUNTIFS(S12:S132,"&gt;=60",S12:S132,"&lt;=74")</f>
        <v>2</v>
      </c>
      <c r="L146" s="63">
        <f>COUNTIFS(S12:S132,"&gt;=75",S12:S132,"&lt;=89")</f>
        <v>11</v>
      </c>
      <c r="M146" s="63">
        <f>COUNTIFS(S12:S132,"&gt;=90",S12:S132,"&lt;=100")</f>
        <v>6</v>
      </c>
      <c r="N146" s="47">
        <f t="shared" si="5"/>
        <v>19</v>
      </c>
      <c r="O146" s="63">
        <f>COUNTIF(T12:T132,"A1")</f>
        <v>3</v>
      </c>
      <c r="P146" s="63">
        <f>COUNTIF(T12:T132,"A2")</f>
        <v>0</v>
      </c>
      <c r="Q146" s="63">
        <f>COUNTIF(T12:T132,"B1")</f>
        <v>5</v>
      </c>
      <c r="R146" s="63">
        <f>COUNTIF(T12:T132,"B2")</f>
        <v>4</v>
      </c>
      <c r="S146" s="63">
        <f>COUNTIF(T12:T132,"C1")</f>
        <v>5</v>
      </c>
      <c r="T146" s="63">
        <f>COUNTIF(T12:T132,"C2")</f>
        <v>1</v>
      </c>
      <c r="U146" s="63">
        <f>COUNTIF(T12:T132,"D1")</f>
        <v>1</v>
      </c>
      <c r="V146" s="63">
        <f>COUNTIF(T12:T132,"D2")</f>
        <v>0</v>
      </c>
      <c r="W146" s="63">
        <f>COUNTIF(T12:T132,"E")</f>
        <v>0</v>
      </c>
      <c r="X146" s="64">
        <f t="shared" si="6"/>
        <v>65.131578947368425</v>
      </c>
      <c r="Y146" s="164" t="s">
        <v>250</v>
      </c>
      <c r="Z146" s="164"/>
      <c r="AA146" s="164"/>
    </row>
    <row r="147" spans="3:29" ht="15.6" x14ac:dyDescent="0.3">
      <c r="C147" s="131">
        <v>9</v>
      </c>
      <c r="D147" s="65" t="s">
        <v>222</v>
      </c>
      <c r="E147" s="66">
        <v>30</v>
      </c>
      <c r="F147" s="66">
        <v>30</v>
      </c>
      <c r="G147" s="66">
        <f t="shared" si="4"/>
        <v>100</v>
      </c>
      <c r="H147" s="66">
        <v>0</v>
      </c>
      <c r="I147" s="67">
        <f>COUNTIFS(U12:U132,"&gt;=33",U12:U132,"&lt;=44")</f>
        <v>0</v>
      </c>
      <c r="J147" s="67">
        <f>COUNTIFS(U12:U132,"&gt;=45",U12:U132,"&lt;=59")</f>
        <v>1</v>
      </c>
      <c r="K147" s="67">
        <f>COUNTIFS(U12:U132,"&gt;=60",U12:U132,"&lt;=74")</f>
        <v>11</v>
      </c>
      <c r="L147" s="67">
        <f>COUNTIFS(U12:U132,"&gt;=75",U12:U132,"&lt;=89")</f>
        <v>15</v>
      </c>
      <c r="M147" s="67">
        <f>COUNTIFS(U12:U132,"&gt;=90",U12:U132,"&lt;=100")</f>
        <v>3</v>
      </c>
      <c r="N147" s="47">
        <f t="shared" si="5"/>
        <v>30</v>
      </c>
      <c r="O147" s="67">
        <f>COUNTIF(V12:V132,"A1")</f>
        <v>3</v>
      </c>
      <c r="P147" s="67">
        <f>COUNTIF(V12:V132,"A2")</f>
        <v>6</v>
      </c>
      <c r="Q147" s="67">
        <f>COUNTIF(V12:V132,"B1")</f>
        <v>6</v>
      </c>
      <c r="R147" s="67">
        <f>COUNTIF(V12:V132,"B2")</f>
        <v>5</v>
      </c>
      <c r="S147" s="67">
        <f>COUNTIF(V12:V132,"C1")</f>
        <v>3</v>
      </c>
      <c r="T147" s="67">
        <f>COUNTIF(V12:V132,"C2")</f>
        <v>3</v>
      </c>
      <c r="U147" s="67">
        <f>COUNTIF(V12:V132,"D1")</f>
        <v>3</v>
      </c>
      <c r="V147" s="67">
        <f>COUNTIF(V12:V132,"D2")</f>
        <v>1</v>
      </c>
      <c r="W147" s="67">
        <f>COUNTIF(V12:V132,"E")</f>
        <v>0</v>
      </c>
      <c r="X147" s="68">
        <f t="shared" si="6"/>
        <v>64.583333333333329</v>
      </c>
      <c r="Y147" s="157" t="s">
        <v>259</v>
      </c>
      <c r="Z147" s="157"/>
      <c r="AA147" s="157"/>
    </row>
    <row r="148" spans="3:29" ht="15.6" x14ac:dyDescent="0.3">
      <c r="C148" s="131">
        <v>10</v>
      </c>
      <c r="D148" s="40" t="s">
        <v>255</v>
      </c>
      <c r="E148" s="73">
        <v>39</v>
      </c>
      <c r="F148" s="73">
        <v>39</v>
      </c>
      <c r="G148" s="73">
        <f t="shared" ref="G148:G151" si="8">F148/E148*100</f>
        <v>100</v>
      </c>
      <c r="H148" s="73">
        <v>0</v>
      </c>
      <c r="I148" s="74">
        <f>COUNTIFS(W12:W132,"&gt;=33",W12:W132,"&lt;=44")</f>
        <v>0</v>
      </c>
      <c r="J148" s="74">
        <f>COUNTIFS(W12:W132,"&gt;=45",W12:W132,"&lt;=59")</f>
        <v>2</v>
      </c>
      <c r="K148" s="74">
        <f>COUNTIFS(W12:W132,"&gt;=60",W12:W132,"&lt;=74")</f>
        <v>5</v>
      </c>
      <c r="L148" s="74">
        <f>COUNTIFS(W12:W132,"&gt;=75",W12:W132,"&lt;=89")</f>
        <v>22</v>
      </c>
      <c r="M148" s="74">
        <f>COUNTIFS(W12:W132,"&gt;=90",W12:W132,"&lt;=100")</f>
        <v>10</v>
      </c>
      <c r="N148" s="74">
        <f t="shared" si="5"/>
        <v>39</v>
      </c>
      <c r="O148" s="74">
        <f>COUNTIF(X12:X132,"A1")</f>
        <v>7</v>
      </c>
      <c r="P148" s="74">
        <f>COUNTIF(X12:X132,"A2")</f>
        <v>7</v>
      </c>
      <c r="Q148" s="74">
        <f>COUNTIF(X12:X132,"B1")</f>
        <v>7</v>
      </c>
      <c r="R148" s="74">
        <f>COUNTIF(X12:X132,"B2")</f>
        <v>8</v>
      </c>
      <c r="S148" s="74">
        <f>COUNTIF(X12:X132,"C1")</f>
        <v>4</v>
      </c>
      <c r="T148" s="74">
        <f>COUNTIF(X12:X132,"C2")</f>
        <v>1</v>
      </c>
      <c r="U148" s="74">
        <f>COUNTIF(X12:X132,"D1")</f>
        <v>3</v>
      </c>
      <c r="V148" s="74">
        <f>COUNTIF(X12:X132,"D2")</f>
        <v>2</v>
      </c>
      <c r="W148" s="74">
        <f>COUNTIF(X12:X132,"E")</f>
        <v>0</v>
      </c>
      <c r="X148" s="75">
        <f t="shared" ref="X148:X151" si="9">(O148*8+P148*7+Q148*6+R148*5+S148*4+T148*3+U148*2+V148)*100/(8*E148)</f>
        <v>68.589743589743591</v>
      </c>
      <c r="Y148" s="156" t="s">
        <v>249</v>
      </c>
      <c r="Z148" s="156"/>
      <c r="AA148" s="156"/>
    </row>
    <row r="149" spans="3:29" x14ac:dyDescent="0.3">
      <c r="C149" s="131">
        <v>11</v>
      </c>
      <c r="D149" s="65" t="s">
        <v>256</v>
      </c>
      <c r="E149" s="66">
        <v>39</v>
      </c>
      <c r="F149" s="66">
        <v>36</v>
      </c>
      <c r="G149" s="66">
        <f t="shared" si="8"/>
        <v>92.307692307692307</v>
      </c>
      <c r="H149" s="66">
        <v>0</v>
      </c>
      <c r="I149" s="67">
        <f>COUNTIFS(Y12:Y132,"&gt;=33",Y12:Y132,"&lt;=44")</f>
        <v>3</v>
      </c>
      <c r="J149" s="67">
        <f>COUNTIFS(Y12:Y132,"&gt;=45",Y12:Y132,"&lt;=59")</f>
        <v>13</v>
      </c>
      <c r="K149" s="67">
        <f>COUNTIFS(Y12:Y132,"&gt;=60",Y12:Y132,"&lt;=74")</f>
        <v>13</v>
      </c>
      <c r="L149" s="67">
        <f>COUNTIFS(Y12:Y132,"&gt;=75",Y12:Y132,"&lt;=89")</f>
        <v>10</v>
      </c>
      <c r="M149" s="67">
        <f>COUNTIFS(Y12:Y132,"&gt;=90",Y12:Y132,"&lt;=100")</f>
        <v>0</v>
      </c>
      <c r="N149" s="47">
        <f t="shared" si="5"/>
        <v>39</v>
      </c>
      <c r="O149" s="67">
        <f>COUNTIF(Z12:Z132,"A1")</f>
        <v>0</v>
      </c>
      <c r="P149" s="67">
        <f>COUNTIF(Z12:Z132,"A2")</f>
        <v>4</v>
      </c>
      <c r="Q149" s="67">
        <f>COUNTIF(Z12:Z132,"B1")</f>
        <v>5</v>
      </c>
      <c r="R149" s="67">
        <f>COUNTIF(Z12:Z132,"B2")</f>
        <v>3</v>
      </c>
      <c r="S149" s="67">
        <f>COUNTIF(Z12:Z132,"C1")</f>
        <v>4</v>
      </c>
      <c r="T149" s="67">
        <f>COUNTIF(Z12:Z132,"C2")</f>
        <v>9</v>
      </c>
      <c r="U149" s="67">
        <f>COUNTIF(Z12:Z132,"D1")</f>
        <v>7</v>
      </c>
      <c r="V149" s="67">
        <f>COUNTIF(Z12:Z132,"D2")</f>
        <v>4</v>
      </c>
      <c r="W149" s="67">
        <f>COUNTIF(Z12:Z132,"E")</f>
        <v>3</v>
      </c>
      <c r="X149" s="68">
        <f t="shared" si="9"/>
        <v>42.948717948717949</v>
      </c>
      <c r="Y149" s="155" t="s">
        <v>260</v>
      </c>
      <c r="Z149" s="155"/>
      <c r="AA149" s="155"/>
    </row>
    <row r="150" spans="3:29" ht="15.6" x14ac:dyDescent="0.3">
      <c r="C150" s="131">
        <v>12</v>
      </c>
      <c r="D150" s="40" t="s">
        <v>257</v>
      </c>
      <c r="E150" s="73">
        <v>39</v>
      </c>
      <c r="F150" s="73">
        <v>39</v>
      </c>
      <c r="G150" s="73">
        <f t="shared" si="8"/>
        <v>100</v>
      </c>
      <c r="H150" s="73">
        <v>0</v>
      </c>
      <c r="I150" s="74">
        <f>COUNTIFS(AA12:AA132,"&gt;=33",AA12:AA132,"&lt;=44")</f>
        <v>0</v>
      </c>
      <c r="J150" s="74">
        <f>COUNTIFS(AA12:AA132,"&gt;=45",AA12:AA132,"&lt;=59")</f>
        <v>2</v>
      </c>
      <c r="K150" s="74">
        <f>COUNTIFS(AA12:AA132,"&gt;=60",AA12:AA132,"&lt;=74")</f>
        <v>14</v>
      </c>
      <c r="L150" s="74">
        <f>COUNTIFS(AA12:AA132,"&gt;=75",AA12:AA132,"&lt;=89")</f>
        <v>18</v>
      </c>
      <c r="M150" s="74">
        <f>COUNTIFS(AA12:AA132,"&gt;=90",AA12:AA132,"&lt;=100")</f>
        <v>5</v>
      </c>
      <c r="N150" s="74">
        <f t="shared" si="5"/>
        <v>39</v>
      </c>
      <c r="O150" s="74">
        <f>COUNTIF(AB12:AB132,"A1")</f>
        <v>4</v>
      </c>
      <c r="P150" s="74">
        <f>COUNTIF(AB12:AB132,"A2")</f>
        <v>5</v>
      </c>
      <c r="Q150" s="74">
        <f>COUNTIF(AB12:AB132,"B1")</f>
        <v>4</v>
      </c>
      <c r="R150" s="74">
        <f>COUNTIF(AB12:AB132,"B2")</f>
        <v>9</v>
      </c>
      <c r="S150" s="74">
        <f>COUNTIF(AB12:AB132,"C1")</f>
        <v>8</v>
      </c>
      <c r="T150" s="74">
        <f>COUNTIF(AB12:AB132,"C2")</f>
        <v>2</v>
      </c>
      <c r="U150" s="74">
        <f>COUNTIF(AB12:AB132,"D1")</f>
        <v>5</v>
      </c>
      <c r="V150" s="74">
        <f>COUNTIF(AB12:AB132,"D2")</f>
        <v>2</v>
      </c>
      <c r="W150" s="74">
        <f>COUNTIF(AB12:AB132,"E")</f>
        <v>0</v>
      </c>
      <c r="X150" s="75">
        <f t="shared" si="9"/>
        <v>59.615384615384613</v>
      </c>
      <c r="Y150" s="156" t="s">
        <v>261</v>
      </c>
      <c r="Z150" s="156"/>
      <c r="AA150" s="156"/>
    </row>
    <row r="151" spans="3:29" ht="15.6" x14ac:dyDescent="0.3">
      <c r="C151" s="131">
        <v>13</v>
      </c>
      <c r="D151" s="65" t="s">
        <v>258</v>
      </c>
      <c r="E151" s="66">
        <v>39</v>
      </c>
      <c r="F151" s="66">
        <v>37</v>
      </c>
      <c r="G151" s="66">
        <f t="shared" si="8"/>
        <v>94.871794871794862</v>
      </c>
      <c r="H151" s="66">
        <v>2</v>
      </c>
      <c r="I151" s="67">
        <f>COUNTIFS(AC92:AC138,"&gt;=33",AC92:AC138,"&lt;=44")-2</f>
        <v>1</v>
      </c>
      <c r="J151" s="67">
        <f>COUNTIFS(AC92:AC138,"&gt;=45",AC92:AC138,"&lt;=59")</f>
        <v>17</v>
      </c>
      <c r="K151" s="67">
        <f>COUNTIFS(AC92:AC138,"&gt;=60",AC92:AC138,"&lt;=74")</f>
        <v>13</v>
      </c>
      <c r="L151" s="67">
        <f>COUNTIFS(AC92:AC138,"&gt;=75",AC92:AC138,"&lt;=89")</f>
        <v>4</v>
      </c>
      <c r="M151" s="67">
        <f>COUNTIFS(AC92:AC138,"&gt;=90",AC92:AC138,"&lt;=100")</f>
        <v>2</v>
      </c>
      <c r="N151" s="47">
        <f t="shared" si="5"/>
        <v>39</v>
      </c>
      <c r="O151" s="67">
        <f>COUNTIF(AD12:AD132,"A1")</f>
        <v>2</v>
      </c>
      <c r="P151" s="67">
        <f>COUNTIF(AD12:AD132,"A2")</f>
        <v>2</v>
      </c>
      <c r="Q151" s="67">
        <f>COUNTIF(AD12:AD132,"B1")</f>
        <v>3</v>
      </c>
      <c r="R151" s="67">
        <f>COUNTIF(AD12:AD132,"B2")</f>
        <v>4</v>
      </c>
      <c r="S151" s="67">
        <f>COUNTIF(AD12:AD132,"C1")</f>
        <v>9</v>
      </c>
      <c r="T151" s="67">
        <f>COUNTIF(AD12:AD132,"C2")</f>
        <v>8</v>
      </c>
      <c r="U151" s="67">
        <f>COUNTIF(AD12:AD132,"D1")</f>
        <v>8</v>
      </c>
      <c r="V151" s="67">
        <f>COUNTIF(AD12:AD132,"D2")</f>
        <v>1</v>
      </c>
      <c r="W151" s="67">
        <f>COUNTIF(AD12:AD132,"E")</f>
        <v>2</v>
      </c>
      <c r="X151" s="68">
        <f t="shared" si="9"/>
        <v>46.474358974358971</v>
      </c>
      <c r="Y151" s="157" t="s">
        <v>261</v>
      </c>
      <c r="Z151" s="157"/>
      <c r="AA151" s="157"/>
    </row>
    <row r="152" spans="3:29" s="77" customFormat="1" ht="46.2" customHeight="1" x14ac:dyDescent="0.3">
      <c r="C152" s="76"/>
      <c r="D152" s="80" t="s">
        <v>264</v>
      </c>
      <c r="E152" s="80">
        <v>121</v>
      </c>
      <c r="F152" s="80">
        <v>119</v>
      </c>
      <c r="G152" s="80">
        <f t="shared" ref="G152" si="10">F152/E152*100</f>
        <v>98.347107438016536</v>
      </c>
      <c r="H152" s="80">
        <v>0</v>
      </c>
      <c r="I152" s="81">
        <v>0</v>
      </c>
      <c r="J152" s="81">
        <v>3</v>
      </c>
      <c r="K152" s="81">
        <v>33</v>
      </c>
      <c r="L152" s="81">
        <v>50</v>
      </c>
      <c r="M152" s="81">
        <v>33</v>
      </c>
      <c r="N152" s="81">
        <f t="shared" ref="N152" si="11">SUM(I152:M152)</f>
        <v>119</v>
      </c>
      <c r="O152" s="81">
        <f>SUM(O139:O151)</f>
        <v>159</v>
      </c>
      <c r="P152" s="81">
        <f t="shared" ref="P152:W152" si="12">SUM(P139:P151)</f>
        <v>107</v>
      </c>
      <c r="Q152" s="81">
        <f t="shared" si="12"/>
        <v>106</v>
      </c>
      <c r="R152" s="81">
        <f t="shared" si="12"/>
        <v>77</v>
      </c>
      <c r="S152" s="81">
        <f t="shared" si="12"/>
        <v>74</v>
      </c>
      <c r="T152" s="81">
        <f t="shared" si="12"/>
        <v>61</v>
      </c>
      <c r="U152" s="81">
        <f t="shared" si="12"/>
        <v>40</v>
      </c>
      <c r="V152" s="81">
        <f t="shared" si="12"/>
        <v>12</v>
      </c>
      <c r="W152" s="81">
        <f t="shared" si="12"/>
        <v>5</v>
      </c>
      <c r="X152" s="79">
        <f>(O152*8+P152*7+Q152*6+R152*5+S152*4+T152*3+U152*2+V152)*100/(40*E152)</f>
        <v>74.648760330578511</v>
      </c>
      <c r="Y152" s="158" t="s">
        <v>274</v>
      </c>
      <c r="Z152" s="158"/>
      <c r="AA152" s="158"/>
      <c r="AC152" s="78"/>
    </row>
    <row r="155" spans="3:29" x14ac:dyDescent="0.3">
      <c r="R155" s="130"/>
    </row>
  </sheetData>
  <autoFilter ref="A11:AI132" xr:uid="{84C63586-396E-4D9B-AB6E-F066C5A5478D}"/>
  <mergeCells count="36">
    <mergeCell ref="Y149:AA149"/>
    <mergeCell ref="Y150:AA150"/>
    <mergeCell ref="Y151:AA151"/>
    <mergeCell ref="Y152:AA152"/>
    <mergeCell ref="D137:X137"/>
    <mergeCell ref="Y143:AA143"/>
    <mergeCell ref="Y145:AA145"/>
    <mergeCell ref="Y146:AA146"/>
    <mergeCell ref="Y147:AA147"/>
    <mergeCell ref="Y148:AA148"/>
    <mergeCell ref="Y138:AA138"/>
    <mergeCell ref="Y139:AA139"/>
    <mergeCell ref="Y140:AA140"/>
    <mergeCell ref="Y141:AA141"/>
    <mergeCell ref="Y142:AA142"/>
    <mergeCell ref="AG10:AG11"/>
    <mergeCell ref="AH10:AH11"/>
    <mergeCell ref="W12:X12"/>
    <mergeCell ref="Y10:Z10"/>
    <mergeCell ref="AA10:AB10"/>
    <mergeCell ref="AC10:AD10"/>
    <mergeCell ref="W10:X10"/>
    <mergeCell ref="D5:AF6"/>
    <mergeCell ref="D7:AF8"/>
    <mergeCell ref="C3:AF4"/>
    <mergeCell ref="AE10:AE11"/>
    <mergeCell ref="AF10:AF11"/>
    <mergeCell ref="O10:P10"/>
    <mergeCell ref="S10:T10"/>
    <mergeCell ref="U10:V10"/>
    <mergeCell ref="Q10:R10"/>
    <mergeCell ref="E10:F10"/>
    <mergeCell ref="G10:H10"/>
    <mergeCell ref="I10:J10"/>
    <mergeCell ref="K10:L10"/>
    <mergeCell ref="M10:N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59B1-2F29-4C5B-9D13-94D200F3082C}">
  <dimension ref="A1:AI65"/>
  <sheetViews>
    <sheetView topLeftCell="A34" workbookViewId="0">
      <selection activeCell="A7" sqref="A7:A50"/>
    </sheetView>
  </sheetViews>
  <sheetFormatPr defaultRowHeight="14.4" x14ac:dyDescent="0.3"/>
  <cols>
    <col min="1" max="1" width="4.33203125" customWidth="1"/>
    <col min="2" max="2" width="10.33203125" bestFit="1" customWidth="1"/>
    <col min="3" max="3" width="4.5546875" customWidth="1"/>
    <col min="4" max="4" width="27.33203125" customWidth="1"/>
    <col min="5" max="30" width="4.77734375" customWidth="1"/>
    <col min="31" max="31" width="5.88671875" customWidth="1"/>
    <col min="32" max="32" width="5.6640625" customWidth="1"/>
    <col min="33" max="33" width="7.21875" customWidth="1"/>
    <col min="34" max="34" width="9.6640625" bestFit="1" customWidth="1"/>
    <col min="35" max="35" width="10.33203125" bestFit="1" customWidth="1"/>
  </cols>
  <sheetData>
    <row r="1" spans="1:35" ht="18" x14ac:dyDescent="0.35">
      <c r="A1" s="120"/>
      <c r="B1" s="183" t="s">
        <v>281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20"/>
      <c r="AI1" s="120"/>
    </row>
    <row r="2" spans="1:35" ht="18" x14ac:dyDescent="0.35">
      <c r="A2" s="120"/>
      <c r="B2" s="183" t="s">
        <v>282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20"/>
      <c r="AI2" s="120"/>
    </row>
    <row r="3" spans="1:35" ht="18" x14ac:dyDescent="0.35">
      <c r="A3" s="120"/>
      <c r="B3" s="183" t="s">
        <v>284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20"/>
      <c r="AI3" s="120"/>
    </row>
    <row r="4" spans="1:35" x14ac:dyDescent="0.3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</row>
    <row r="5" spans="1:35" x14ac:dyDescent="0.3">
      <c r="A5" s="40" t="s">
        <v>213</v>
      </c>
      <c r="B5" s="40" t="s">
        <v>207</v>
      </c>
      <c r="C5" s="40" t="s">
        <v>208</v>
      </c>
      <c r="D5" s="40" t="s">
        <v>209</v>
      </c>
      <c r="E5" s="177" t="s">
        <v>214</v>
      </c>
      <c r="F5" s="177"/>
      <c r="G5" s="178" t="s">
        <v>215</v>
      </c>
      <c r="H5" s="178"/>
      <c r="I5" s="179" t="s">
        <v>216</v>
      </c>
      <c r="J5" s="179"/>
      <c r="K5" s="180" t="s">
        <v>217</v>
      </c>
      <c r="L5" s="180"/>
      <c r="M5" s="181" t="s">
        <v>218</v>
      </c>
      <c r="N5" s="181"/>
      <c r="O5" s="182" t="s">
        <v>220</v>
      </c>
      <c r="P5" s="182"/>
      <c r="Q5" s="184" t="s">
        <v>224</v>
      </c>
      <c r="R5" s="184"/>
      <c r="S5" s="179" t="s">
        <v>221</v>
      </c>
      <c r="T5" s="179"/>
      <c r="U5" s="185" t="s">
        <v>222</v>
      </c>
      <c r="V5" s="185"/>
      <c r="W5" s="150" t="s">
        <v>219</v>
      </c>
      <c r="X5" s="150"/>
      <c r="Y5" s="186" t="s">
        <v>225</v>
      </c>
      <c r="Z5" s="186"/>
      <c r="AA5" s="187" t="s">
        <v>226</v>
      </c>
      <c r="AB5" s="187"/>
      <c r="AC5" s="176" t="s">
        <v>227</v>
      </c>
      <c r="AD5" s="176"/>
      <c r="AE5" s="136" t="s">
        <v>206</v>
      </c>
      <c r="AF5" s="136" t="s">
        <v>229</v>
      </c>
      <c r="AG5" s="146" t="s">
        <v>230</v>
      </c>
      <c r="AH5" s="148" t="s">
        <v>228</v>
      </c>
      <c r="AI5" s="120"/>
    </row>
    <row r="6" spans="1:35" s="5" customFormat="1" x14ac:dyDescent="0.3">
      <c r="A6" s="121"/>
      <c r="B6" s="121"/>
      <c r="C6" s="121"/>
      <c r="D6" s="121"/>
      <c r="E6" s="38" t="s">
        <v>211</v>
      </c>
      <c r="F6" s="38" t="s">
        <v>212</v>
      </c>
      <c r="G6" s="23" t="s">
        <v>211</v>
      </c>
      <c r="H6" s="23" t="s">
        <v>212</v>
      </c>
      <c r="I6" s="25" t="s">
        <v>211</v>
      </c>
      <c r="J6" s="25" t="s">
        <v>212</v>
      </c>
      <c r="K6" s="35" t="s">
        <v>211</v>
      </c>
      <c r="L6" s="35" t="s">
        <v>212</v>
      </c>
      <c r="M6" s="32" t="s">
        <v>211</v>
      </c>
      <c r="N6" s="32" t="s">
        <v>212</v>
      </c>
      <c r="O6" s="30" t="s">
        <v>211</v>
      </c>
      <c r="P6" s="30" t="s">
        <v>212</v>
      </c>
      <c r="Q6" s="27" t="s">
        <v>211</v>
      </c>
      <c r="R6" s="27" t="s">
        <v>212</v>
      </c>
      <c r="S6" s="25" t="s">
        <v>211</v>
      </c>
      <c r="T6" s="25" t="s">
        <v>212</v>
      </c>
      <c r="U6" s="23" t="s">
        <v>211</v>
      </c>
      <c r="V6" s="23" t="s">
        <v>212</v>
      </c>
      <c r="W6" s="4" t="s">
        <v>211</v>
      </c>
      <c r="X6" s="4" t="s">
        <v>212</v>
      </c>
      <c r="Y6" s="6" t="s">
        <v>211</v>
      </c>
      <c r="Z6" s="6" t="s">
        <v>212</v>
      </c>
      <c r="AA6" s="12" t="s">
        <v>211</v>
      </c>
      <c r="AB6" s="12" t="s">
        <v>212</v>
      </c>
      <c r="AC6" s="9" t="s">
        <v>211</v>
      </c>
      <c r="AD6" s="9" t="s">
        <v>212</v>
      </c>
      <c r="AE6" s="137"/>
      <c r="AF6" s="137"/>
      <c r="AG6" s="147"/>
      <c r="AH6" s="149"/>
      <c r="AI6" s="206"/>
    </row>
    <row r="7" spans="1:35" x14ac:dyDescent="0.3">
      <c r="A7" s="40">
        <v>1</v>
      </c>
      <c r="B7" s="40">
        <v>15609646</v>
      </c>
      <c r="C7" s="40" t="s">
        <v>68</v>
      </c>
      <c r="D7" s="40" t="s">
        <v>69</v>
      </c>
      <c r="E7" s="39">
        <v>94</v>
      </c>
      <c r="F7" s="39" t="s">
        <v>27</v>
      </c>
      <c r="G7" s="21">
        <v>77</v>
      </c>
      <c r="H7" s="21" t="s">
        <v>30</v>
      </c>
      <c r="I7" s="26">
        <v>81</v>
      </c>
      <c r="J7" s="26" t="s">
        <v>31</v>
      </c>
      <c r="K7" s="36">
        <v>84</v>
      </c>
      <c r="L7" s="36" t="s">
        <v>31</v>
      </c>
      <c r="M7" s="33">
        <v>86</v>
      </c>
      <c r="N7" s="33" t="s">
        <v>30</v>
      </c>
      <c r="O7" s="31"/>
      <c r="P7" s="31"/>
      <c r="Q7" s="28"/>
      <c r="R7" s="28"/>
      <c r="S7" s="26"/>
      <c r="T7" s="26"/>
      <c r="U7" s="22"/>
      <c r="V7" s="22"/>
      <c r="W7" s="102"/>
      <c r="X7" s="102"/>
      <c r="Y7" s="15"/>
      <c r="Z7" s="15"/>
      <c r="AA7" s="16"/>
      <c r="AB7" s="16"/>
      <c r="AC7" s="17"/>
      <c r="AD7" s="17"/>
      <c r="AE7" s="17">
        <f>SUM(E7,G7,I7,K7,M7,O7,Q7,S7,U7,Y7,AA7,AC7,)</f>
        <v>422</v>
      </c>
      <c r="AF7" s="17">
        <f>AE7/5</f>
        <v>84.4</v>
      </c>
      <c r="AG7" s="19"/>
      <c r="AH7" s="2" t="s">
        <v>29</v>
      </c>
      <c r="AI7" s="120"/>
    </row>
    <row r="8" spans="1:35" x14ac:dyDescent="0.3">
      <c r="A8" s="40">
        <v>2</v>
      </c>
      <c r="B8" s="40">
        <v>15609647</v>
      </c>
      <c r="C8" s="40" t="s">
        <v>68</v>
      </c>
      <c r="D8" s="40" t="s">
        <v>70</v>
      </c>
      <c r="E8" s="39">
        <v>96</v>
      </c>
      <c r="F8" s="39" t="s">
        <v>27</v>
      </c>
      <c r="G8" s="21">
        <v>96</v>
      </c>
      <c r="H8" s="21" t="s">
        <v>27</v>
      </c>
      <c r="I8" s="26">
        <v>95</v>
      </c>
      <c r="J8" s="26" t="s">
        <v>27</v>
      </c>
      <c r="K8" s="36">
        <v>95</v>
      </c>
      <c r="L8" s="36" t="s">
        <v>27</v>
      </c>
      <c r="M8" s="33">
        <v>96</v>
      </c>
      <c r="N8" s="33" t="s">
        <v>27</v>
      </c>
      <c r="O8" s="31"/>
      <c r="P8" s="31"/>
      <c r="Q8" s="28"/>
      <c r="R8" s="28"/>
      <c r="S8" s="26"/>
      <c r="T8" s="26"/>
      <c r="U8" s="22"/>
      <c r="V8" s="22"/>
      <c r="W8" s="2"/>
      <c r="X8" s="2"/>
      <c r="Y8" s="8"/>
      <c r="Z8" s="8"/>
      <c r="AA8" s="14"/>
      <c r="AB8" s="14"/>
      <c r="AC8" s="11"/>
      <c r="AD8" s="11"/>
      <c r="AE8" s="43">
        <f t="shared" ref="AE8:AE50" si="0">SUM(E8,G8,I8,K8,M8,O8,Q8,S8,U8,Y8,AA8,AC8,)</f>
        <v>478</v>
      </c>
      <c r="AF8" s="43">
        <f t="shared" ref="AF8:AF50" si="1">AE8/5</f>
        <v>95.6</v>
      </c>
      <c r="AG8" s="11"/>
      <c r="AH8" s="2" t="s">
        <v>29</v>
      </c>
      <c r="AI8" s="120"/>
    </row>
    <row r="9" spans="1:35" x14ac:dyDescent="0.3">
      <c r="A9" s="40">
        <v>3</v>
      </c>
      <c r="B9" s="40">
        <v>15609648</v>
      </c>
      <c r="C9" s="40" t="s">
        <v>68</v>
      </c>
      <c r="D9" s="40" t="s">
        <v>71</v>
      </c>
      <c r="E9" s="39">
        <v>95</v>
      </c>
      <c r="F9" s="39" t="s">
        <v>27</v>
      </c>
      <c r="G9" s="21">
        <v>91</v>
      </c>
      <c r="H9" s="21" t="s">
        <v>28</v>
      </c>
      <c r="I9" s="26">
        <v>84</v>
      </c>
      <c r="J9" s="26" t="s">
        <v>31</v>
      </c>
      <c r="K9" s="36">
        <v>82</v>
      </c>
      <c r="L9" s="36" t="s">
        <v>31</v>
      </c>
      <c r="M9" s="33">
        <v>91</v>
      </c>
      <c r="N9" s="33" t="s">
        <v>31</v>
      </c>
      <c r="O9" s="31"/>
      <c r="P9" s="31"/>
      <c r="Q9" s="28"/>
      <c r="R9" s="28"/>
      <c r="S9" s="26"/>
      <c r="T9" s="26"/>
      <c r="U9" s="22"/>
      <c r="V9" s="22"/>
      <c r="W9" s="2"/>
      <c r="X9" s="2"/>
      <c r="Y9" s="8"/>
      <c r="Z9" s="8"/>
      <c r="AA9" s="14"/>
      <c r="AB9" s="14"/>
      <c r="AC9" s="11"/>
      <c r="AD9" s="11"/>
      <c r="AE9" s="43">
        <f t="shared" si="0"/>
        <v>443</v>
      </c>
      <c r="AF9" s="43">
        <f t="shared" si="1"/>
        <v>88.6</v>
      </c>
      <c r="AG9" s="11"/>
      <c r="AH9" s="2" t="s">
        <v>29</v>
      </c>
      <c r="AI9" s="120"/>
    </row>
    <row r="10" spans="1:35" x14ac:dyDescent="0.3">
      <c r="A10" s="40">
        <v>4</v>
      </c>
      <c r="B10" s="40">
        <v>15609649</v>
      </c>
      <c r="C10" s="40" t="s">
        <v>72</v>
      </c>
      <c r="D10" s="40" t="s">
        <v>73</v>
      </c>
      <c r="E10" s="39">
        <v>94</v>
      </c>
      <c r="F10" s="39" t="s">
        <v>27</v>
      </c>
      <c r="G10" s="21">
        <v>95</v>
      </c>
      <c r="H10" s="21" t="s">
        <v>27</v>
      </c>
      <c r="I10" s="26">
        <v>95</v>
      </c>
      <c r="J10" s="26" t="s">
        <v>27</v>
      </c>
      <c r="K10" s="36">
        <v>89</v>
      </c>
      <c r="L10" s="36" t="s">
        <v>28</v>
      </c>
      <c r="M10" s="33">
        <v>95</v>
      </c>
      <c r="N10" s="33" t="s">
        <v>27</v>
      </c>
      <c r="O10" s="31"/>
      <c r="P10" s="31"/>
      <c r="Q10" s="28"/>
      <c r="R10" s="28"/>
      <c r="S10" s="26"/>
      <c r="T10" s="26"/>
      <c r="U10" s="22"/>
      <c r="V10" s="22"/>
      <c r="W10" s="2"/>
      <c r="X10" s="2"/>
      <c r="Y10" s="8"/>
      <c r="Z10" s="8"/>
      <c r="AA10" s="14"/>
      <c r="AB10" s="14"/>
      <c r="AC10" s="11"/>
      <c r="AD10" s="11"/>
      <c r="AE10" s="43">
        <f t="shared" si="0"/>
        <v>468</v>
      </c>
      <c r="AF10" s="43">
        <f t="shared" si="1"/>
        <v>93.6</v>
      </c>
      <c r="AG10" s="11"/>
      <c r="AH10" s="2" t="s">
        <v>29</v>
      </c>
      <c r="AI10" s="120"/>
    </row>
    <row r="11" spans="1:35" x14ac:dyDescent="0.3">
      <c r="A11" s="40">
        <v>5</v>
      </c>
      <c r="B11" s="40">
        <v>15609650</v>
      </c>
      <c r="C11" s="40" t="s">
        <v>68</v>
      </c>
      <c r="D11" s="40" t="s">
        <v>74</v>
      </c>
      <c r="E11" s="39">
        <v>95</v>
      </c>
      <c r="F11" s="39" t="s">
        <v>27</v>
      </c>
      <c r="G11" s="21">
        <v>95</v>
      </c>
      <c r="H11" s="21" t="s">
        <v>27</v>
      </c>
      <c r="I11" s="26">
        <v>91</v>
      </c>
      <c r="J11" s="26" t="s">
        <v>28</v>
      </c>
      <c r="K11" s="36">
        <v>88</v>
      </c>
      <c r="L11" s="36" t="s">
        <v>28</v>
      </c>
      <c r="M11" s="33">
        <v>93</v>
      </c>
      <c r="N11" s="33" t="s">
        <v>28</v>
      </c>
      <c r="O11" s="31"/>
      <c r="P11" s="31"/>
      <c r="Q11" s="28"/>
      <c r="R11" s="28"/>
      <c r="S11" s="26"/>
      <c r="T11" s="26"/>
      <c r="U11" s="22"/>
      <c r="V11" s="22"/>
      <c r="W11" s="2"/>
      <c r="X11" s="2"/>
      <c r="Y11" s="8"/>
      <c r="Z11" s="8"/>
      <c r="AA11" s="14"/>
      <c r="AB11" s="14"/>
      <c r="AC11" s="11"/>
      <c r="AD11" s="11"/>
      <c r="AE11" s="43">
        <f t="shared" si="0"/>
        <v>462</v>
      </c>
      <c r="AF11" s="43">
        <f t="shared" si="1"/>
        <v>92.4</v>
      </c>
      <c r="AG11" s="11"/>
      <c r="AH11" s="2" t="s">
        <v>29</v>
      </c>
      <c r="AI11" s="120"/>
    </row>
    <row r="12" spans="1:35" x14ac:dyDescent="0.3">
      <c r="A12" s="40">
        <v>6</v>
      </c>
      <c r="B12" s="40">
        <v>15609651</v>
      </c>
      <c r="C12" s="40" t="s">
        <v>72</v>
      </c>
      <c r="D12" s="40" t="s">
        <v>75</v>
      </c>
      <c r="E12" s="39">
        <v>93</v>
      </c>
      <c r="F12" s="39" t="s">
        <v>28</v>
      </c>
      <c r="G12" s="21">
        <v>59</v>
      </c>
      <c r="H12" s="21" t="s">
        <v>32</v>
      </c>
      <c r="I12" s="26">
        <v>73</v>
      </c>
      <c r="J12" s="26" t="s">
        <v>30</v>
      </c>
      <c r="K12" s="36">
        <v>74</v>
      </c>
      <c r="L12" s="36" t="s">
        <v>30</v>
      </c>
      <c r="M12" s="33">
        <v>82</v>
      </c>
      <c r="N12" s="33" t="s">
        <v>33</v>
      </c>
      <c r="O12" s="31"/>
      <c r="P12" s="31"/>
      <c r="Q12" s="28"/>
      <c r="R12" s="28"/>
      <c r="S12" s="26"/>
      <c r="T12" s="26"/>
      <c r="U12" s="22"/>
      <c r="V12" s="22"/>
      <c r="W12" s="2"/>
      <c r="X12" s="2"/>
      <c r="Y12" s="8"/>
      <c r="Z12" s="8"/>
      <c r="AA12" s="14"/>
      <c r="AB12" s="14"/>
      <c r="AC12" s="11"/>
      <c r="AD12" s="11"/>
      <c r="AE12" s="43">
        <f t="shared" si="0"/>
        <v>381</v>
      </c>
      <c r="AF12" s="43">
        <f t="shared" si="1"/>
        <v>76.2</v>
      </c>
      <c r="AG12" s="11"/>
      <c r="AH12" s="2" t="s">
        <v>29</v>
      </c>
      <c r="AI12" s="120"/>
    </row>
    <row r="13" spans="1:35" x14ac:dyDescent="0.3">
      <c r="A13" s="40">
        <v>7</v>
      </c>
      <c r="B13" s="40">
        <v>15609652</v>
      </c>
      <c r="C13" s="40" t="s">
        <v>72</v>
      </c>
      <c r="D13" s="40" t="s">
        <v>76</v>
      </c>
      <c r="E13" s="39">
        <v>95</v>
      </c>
      <c r="F13" s="39" t="s">
        <v>27</v>
      </c>
      <c r="G13" s="21">
        <v>93</v>
      </c>
      <c r="H13" s="21" t="s">
        <v>28</v>
      </c>
      <c r="I13" s="26">
        <v>87</v>
      </c>
      <c r="J13" s="26" t="s">
        <v>28</v>
      </c>
      <c r="K13" s="36">
        <v>93</v>
      </c>
      <c r="L13" s="36" t="s">
        <v>28</v>
      </c>
      <c r="M13" s="33">
        <v>94</v>
      </c>
      <c r="N13" s="33" t="s">
        <v>28</v>
      </c>
      <c r="O13" s="31"/>
      <c r="P13" s="31"/>
      <c r="Q13" s="28"/>
      <c r="R13" s="28"/>
      <c r="S13" s="26"/>
      <c r="T13" s="26"/>
      <c r="U13" s="22"/>
      <c r="V13" s="22"/>
      <c r="W13" s="2"/>
      <c r="X13" s="2"/>
      <c r="Y13" s="8"/>
      <c r="Z13" s="8"/>
      <c r="AA13" s="14"/>
      <c r="AB13" s="14"/>
      <c r="AC13" s="11"/>
      <c r="AD13" s="11"/>
      <c r="AE13" s="43">
        <f t="shared" si="0"/>
        <v>462</v>
      </c>
      <c r="AF13" s="43">
        <f t="shared" si="1"/>
        <v>92.4</v>
      </c>
      <c r="AG13" s="11"/>
      <c r="AH13" s="2" t="s">
        <v>29</v>
      </c>
      <c r="AI13" s="120"/>
    </row>
    <row r="14" spans="1:35" x14ac:dyDescent="0.3">
      <c r="A14" s="40">
        <v>8</v>
      </c>
      <c r="B14" s="40">
        <v>15609653</v>
      </c>
      <c r="C14" s="40" t="s">
        <v>72</v>
      </c>
      <c r="D14" s="40" t="s">
        <v>77</v>
      </c>
      <c r="E14" s="39">
        <v>89</v>
      </c>
      <c r="F14" s="39" t="s">
        <v>31</v>
      </c>
      <c r="G14" s="21">
        <v>65</v>
      </c>
      <c r="H14" s="21" t="s">
        <v>33</v>
      </c>
      <c r="I14" s="26">
        <v>79</v>
      </c>
      <c r="J14" s="26" t="s">
        <v>31</v>
      </c>
      <c r="K14" s="36">
        <v>80</v>
      </c>
      <c r="L14" s="36" t="s">
        <v>31</v>
      </c>
      <c r="M14" s="33">
        <v>83</v>
      </c>
      <c r="N14" s="33" t="s">
        <v>33</v>
      </c>
      <c r="O14" s="31"/>
      <c r="P14" s="31"/>
      <c r="Q14" s="28"/>
      <c r="R14" s="28"/>
      <c r="S14" s="26"/>
      <c r="T14" s="26"/>
      <c r="U14" s="22"/>
      <c r="V14" s="22"/>
      <c r="W14" s="2"/>
      <c r="X14" s="2"/>
      <c r="Y14" s="8"/>
      <c r="Z14" s="8"/>
      <c r="AA14" s="14"/>
      <c r="AB14" s="14"/>
      <c r="AC14" s="11"/>
      <c r="AD14" s="11"/>
      <c r="AE14" s="43">
        <f t="shared" si="0"/>
        <v>396</v>
      </c>
      <c r="AF14" s="43">
        <f t="shared" si="1"/>
        <v>79.2</v>
      </c>
      <c r="AG14" s="11"/>
      <c r="AH14" s="2" t="s">
        <v>29</v>
      </c>
      <c r="AI14" s="120"/>
    </row>
    <row r="15" spans="1:35" x14ac:dyDescent="0.3">
      <c r="A15" s="40">
        <v>9</v>
      </c>
      <c r="B15" s="40">
        <v>15609654</v>
      </c>
      <c r="C15" s="40" t="s">
        <v>72</v>
      </c>
      <c r="D15" s="40" t="s">
        <v>78</v>
      </c>
      <c r="E15" s="39">
        <v>86</v>
      </c>
      <c r="F15" s="39" t="s">
        <v>31</v>
      </c>
      <c r="G15" s="21">
        <v>92</v>
      </c>
      <c r="H15" s="21" t="s">
        <v>28</v>
      </c>
      <c r="I15" s="26">
        <v>87</v>
      </c>
      <c r="J15" s="26" t="s">
        <v>28</v>
      </c>
      <c r="K15" s="36">
        <v>89</v>
      </c>
      <c r="L15" s="36" t="s">
        <v>28</v>
      </c>
      <c r="M15" s="33">
        <v>91</v>
      </c>
      <c r="N15" s="33" t="s">
        <v>31</v>
      </c>
      <c r="O15" s="31"/>
      <c r="P15" s="31"/>
      <c r="Q15" s="28"/>
      <c r="R15" s="28"/>
      <c r="S15" s="26"/>
      <c r="T15" s="26"/>
      <c r="U15" s="22"/>
      <c r="V15" s="22"/>
      <c r="W15" s="2"/>
      <c r="X15" s="2"/>
      <c r="Y15" s="8"/>
      <c r="Z15" s="8"/>
      <c r="AA15" s="14"/>
      <c r="AB15" s="14"/>
      <c r="AC15" s="11"/>
      <c r="AD15" s="11"/>
      <c r="AE15" s="43">
        <f t="shared" si="0"/>
        <v>445</v>
      </c>
      <c r="AF15" s="43">
        <f t="shared" si="1"/>
        <v>89</v>
      </c>
      <c r="AG15" s="11"/>
      <c r="AH15" s="2" t="s">
        <v>29</v>
      </c>
      <c r="AI15" s="120"/>
    </row>
    <row r="16" spans="1:35" x14ac:dyDescent="0.3">
      <c r="A16" s="40">
        <v>10</v>
      </c>
      <c r="B16" s="40">
        <v>15609655</v>
      </c>
      <c r="C16" s="40" t="s">
        <v>68</v>
      </c>
      <c r="D16" s="40" t="s">
        <v>79</v>
      </c>
      <c r="E16" s="39">
        <v>93</v>
      </c>
      <c r="F16" s="39" t="s">
        <v>28</v>
      </c>
      <c r="G16" s="21">
        <v>63</v>
      </c>
      <c r="H16" s="21" t="s">
        <v>33</v>
      </c>
      <c r="I16" s="26">
        <v>73</v>
      </c>
      <c r="J16" s="26" t="s">
        <v>30</v>
      </c>
      <c r="K16" s="36">
        <v>70</v>
      </c>
      <c r="L16" s="36" t="s">
        <v>33</v>
      </c>
      <c r="M16" s="33">
        <v>77</v>
      </c>
      <c r="N16" s="33" t="s">
        <v>32</v>
      </c>
      <c r="O16" s="31"/>
      <c r="P16" s="31"/>
      <c r="Q16" s="28"/>
      <c r="R16" s="28"/>
      <c r="S16" s="26"/>
      <c r="T16" s="26"/>
      <c r="U16" s="22"/>
      <c r="V16" s="22"/>
      <c r="W16" s="2"/>
      <c r="X16" s="2"/>
      <c r="Y16" s="8"/>
      <c r="Z16" s="8"/>
      <c r="AA16" s="14"/>
      <c r="AB16" s="14"/>
      <c r="AC16" s="11"/>
      <c r="AD16" s="11"/>
      <c r="AE16" s="43">
        <f t="shared" si="0"/>
        <v>376</v>
      </c>
      <c r="AF16" s="43">
        <f t="shared" si="1"/>
        <v>75.2</v>
      </c>
      <c r="AG16" s="11"/>
      <c r="AH16" s="2" t="s">
        <v>29</v>
      </c>
      <c r="AI16" s="120"/>
    </row>
    <row r="17" spans="1:35" x14ac:dyDescent="0.3">
      <c r="A17" s="40">
        <v>11</v>
      </c>
      <c r="B17" s="40">
        <v>15609656</v>
      </c>
      <c r="C17" s="40" t="s">
        <v>72</v>
      </c>
      <c r="D17" s="40" t="s">
        <v>80</v>
      </c>
      <c r="E17" s="39">
        <v>95</v>
      </c>
      <c r="F17" s="39" t="s">
        <v>27</v>
      </c>
      <c r="G17" s="21">
        <v>100</v>
      </c>
      <c r="H17" s="21" t="s">
        <v>27</v>
      </c>
      <c r="I17" s="26">
        <v>95</v>
      </c>
      <c r="J17" s="26" t="s">
        <v>27</v>
      </c>
      <c r="K17" s="36">
        <v>95</v>
      </c>
      <c r="L17" s="36" t="s">
        <v>27</v>
      </c>
      <c r="M17" s="33">
        <v>97</v>
      </c>
      <c r="N17" s="33" t="s">
        <v>27</v>
      </c>
      <c r="O17" s="31"/>
      <c r="P17" s="31"/>
      <c r="Q17" s="28"/>
      <c r="R17" s="28"/>
      <c r="S17" s="26"/>
      <c r="T17" s="26"/>
      <c r="U17" s="22"/>
      <c r="V17" s="22"/>
      <c r="W17" s="2"/>
      <c r="X17" s="2"/>
      <c r="Y17" s="8"/>
      <c r="Z17" s="8"/>
      <c r="AA17" s="14"/>
      <c r="AB17" s="14"/>
      <c r="AC17" s="11"/>
      <c r="AD17" s="11"/>
      <c r="AE17" s="43">
        <f t="shared" si="0"/>
        <v>482</v>
      </c>
      <c r="AF17" s="43">
        <f t="shared" si="1"/>
        <v>96.4</v>
      </c>
      <c r="AG17" s="11"/>
      <c r="AH17" s="2" t="s">
        <v>29</v>
      </c>
      <c r="AI17" s="120"/>
    </row>
    <row r="18" spans="1:35" x14ac:dyDescent="0.3">
      <c r="A18" s="40">
        <v>12</v>
      </c>
      <c r="B18" s="40">
        <v>15609657</v>
      </c>
      <c r="C18" s="40" t="s">
        <v>72</v>
      </c>
      <c r="D18" s="40" t="s">
        <v>81</v>
      </c>
      <c r="E18" s="39">
        <v>93</v>
      </c>
      <c r="F18" s="39" t="s">
        <v>28</v>
      </c>
      <c r="G18" s="21">
        <v>83</v>
      </c>
      <c r="H18" s="21" t="s">
        <v>31</v>
      </c>
      <c r="I18" s="26">
        <v>95</v>
      </c>
      <c r="J18" s="26" t="s">
        <v>27</v>
      </c>
      <c r="K18" s="36">
        <v>88</v>
      </c>
      <c r="L18" s="36" t="s">
        <v>28</v>
      </c>
      <c r="M18" s="33">
        <v>92</v>
      </c>
      <c r="N18" s="33" t="s">
        <v>31</v>
      </c>
      <c r="O18" s="31"/>
      <c r="P18" s="31"/>
      <c r="Q18" s="28"/>
      <c r="R18" s="28"/>
      <c r="S18" s="26"/>
      <c r="T18" s="26"/>
      <c r="U18" s="22"/>
      <c r="V18" s="22"/>
      <c r="W18" s="2"/>
      <c r="X18" s="2"/>
      <c r="Y18" s="8"/>
      <c r="Z18" s="8"/>
      <c r="AA18" s="14"/>
      <c r="AB18" s="14"/>
      <c r="AC18" s="11"/>
      <c r="AD18" s="11"/>
      <c r="AE18" s="43">
        <f t="shared" si="0"/>
        <v>451</v>
      </c>
      <c r="AF18" s="43">
        <f t="shared" si="1"/>
        <v>90.2</v>
      </c>
      <c r="AG18" s="11"/>
      <c r="AH18" s="2" t="s">
        <v>29</v>
      </c>
      <c r="AI18" s="120"/>
    </row>
    <row r="19" spans="1:35" x14ac:dyDescent="0.3">
      <c r="A19" s="40">
        <v>13</v>
      </c>
      <c r="B19" s="40">
        <v>15609658</v>
      </c>
      <c r="C19" s="40" t="s">
        <v>72</v>
      </c>
      <c r="D19" s="40" t="s">
        <v>82</v>
      </c>
      <c r="E19" s="39">
        <v>94</v>
      </c>
      <c r="F19" s="39" t="s">
        <v>27</v>
      </c>
      <c r="G19" s="21">
        <v>94</v>
      </c>
      <c r="H19" s="21" t="s">
        <v>28</v>
      </c>
      <c r="I19" s="26">
        <v>94</v>
      </c>
      <c r="J19" s="26" t="s">
        <v>27</v>
      </c>
      <c r="K19" s="36">
        <v>95</v>
      </c>
      <c r="L19" s="36" t="s">
        <v>27</v>
      </c>
      <c r="M19" s="33">
        <v>93</v>
      </c>
      <c r="N19" s="33" t="s">
        <v>28</v>
      </c>
      <c r="O19" s="31"/>
      <c r="P19" s="31"/>
      <c r="Q19" s="28"/>
      <c r="R19" s="28"/>
      <c r="S19" s="26"/>
      <c r="T19" s="26"/>
      <c r="U19" s="22"/>
      <c r="V19" s="22"/>
      <c r="W19" s="2"/>
      <c r="X19" s="2"/>
      <c r="Y19" s="8"/>
      <c r="Z19" s="8"/>
      <c r="AA19" s="14"/>
      <c r="AB19" s="14"/>
      <c r="AC19" s="11"/>
      <c r="AD19" s="11"/>
      <c r="AE19" s="43">
        <f t="shared" si="0"/>
        <v>470</v>
      </c>
      <c r="AF19" s="43">
        <f t="shared" si="1"/>
        <v>94</v>
      </c>
      <c r="AG19" s="11"/>
      <c r="AH19" s="2" t="s">
        <v>29</v>
      </c>
      <c r="AI19" s="120"/>
    </row>
    <row r="20" spans="1:35" x14ac:dyDescent="0.3">
      <c r="A20" s="40">
        <v>14</v>
      </c>
      <c r="B20" s="40">
        <v>15609659</v>
      </c>
      <c r="C20" s="40" t="s">
        <v>72</v>
      </c>
      <c r="D20" s="40" t="s">
        <v>83</v>
      </c>
      <c r="E20" s="39">
        <v>95</v>
      </c>
      <c r="F20" s="39" t="s">
        <v>27</v>
      </c>
      <c r="G20" s="21">
        <v>96</v>
      </c>
      <c r="H20" s="21" t="s">
        <v>27</v>
      </c>
      <c r="I20" s="26">
        <v>95</v>
      </c>
      <c r="J20" s="26" t="s">
        <v>27</v>
      </c>
      <c r="K20" s="36">
        <v>95</v>
      </c>
      <c r="L20" s="36" t="s">
        <v>27</v>
      </c>
      <c r="M20" s="33">
        <v>94</v>
      </c>
      <c r="N20" s="33" t="s">
        <v>28</v>
      </c>
      <c r="O20" s="31"/>
      <c r="P20" s="31"/>
      <c r="Q20" s="28"/>
      <c r="R20" s="28"/>
      <c r="S20" s="26"/>
      <c r="T20" s="26"/>
      <c r="U20" s="22"/>
      <c r="V20" s="22"/>
      <c r="W20" s="2"/>
      <c r="X20" s="2"/>
      <c r="Y20" s="8"/>
      <c r="Z20" s="8"/>
      <c r="AA20" s="14"/>
      <c r="AB20" s="14"/>
      <c r="AC20" s="11"/>
      <c r="AD20" s="11"/>
      <c r="AE20" s="43">
        <f t="shared" si="0"/>
        <v>475</v>
      </c>
      <c r="AF20" s="43">
        <f t="shared" si="1"/>
        <v>95</v>
      </c>
      <c r="AG20" s="11"/>
      <c r="AH20" s="2" t="s">
        <v>29</v>
      </c>
      <c r="AI20" s="120"/>
    </row>
    <row r="21" spans="1:35" x14ac:dyDescent="0.3">
      <c r="A21" s="40">
        <v>15</v>
      </c>
      <c r="B21" s="40">
        <v>15609660</v>
      </c>
      <c r="C21" s="40" t="s">
        <v>68</v>
      </c>
      <c r="D21" s="40" t="s">
        <v>84</v>
      </c>
      <c r="E21" s="39">
        <v>94</v>
      </c>
      <c r="F21" s="39" t="s">
        <v>27</v>
      </c>
      <c r="G21" s="21">
        <v>93</v>
      </c>
      <c r="H21" s="21" t="s">
        <v>28</v>
      </c>
      <c r="I21" s="26">
        <v>93</v>
      </c>
      <c r="J21" s="26" t="s">
        <v>28</v>
      </c>
      <c r="K21" s="36">
        <v>82</v>
      </c>
      <c r="L21" s="36" t="s">
        <v>31</v>
      </c>
      <c r="M21" s="33">
        <v>94</v>
      </c>
      <c r="N21" s="33" t="s">
        <v>28</v>
      </c>
      <c r="O21" s="31"/>
      <c r="P21" s="31"/>
      <c r="Q21" s="28"/>
      <c r="R21" s="28"/>
      <c r="S21" s="26"/>
      <c r="T21" s="26"/>
      <c r="U21" s="22"/>
      <c r="V21" s="22"/>
      <c r="W21" s="2"/>
      <c r="X21" s="2"/>
      <c r="Y21" s="8"/>
      <c r="Z21" s="8"/>
      <c r="AA21" s="14"/>
      <c r="AB21" s="14"/>
      <c r="AC21" s="11"/>
      <c r="AD21" s="11"/>
      <c r="AE21" s="43">
        <f t="shared" si="0"/>
        <v>456</v>
      </c>
      <c r="AF21" s="43">
        <f t="shared" si="1"/>
        <v>91.2</v>
      </c>
      <c r="AG21" s="11"/>
      <c r="AH21" s="2" t="s">
        <v>29</v>
      </c>
      <c r="AI21" s="120"/>
    </row>
    <row r="22" spans="1:35" x14ac:dyDescent="0.3">
      <c r="A22" s="40">
        <v>16</v>
      </c>
      <c r="B22" s="40">
        <v>15609661</v>
      </c>
      <c r="C22" s="40" t="s">
        <v>68</v>
      </c>
      <c r="D22" s="40" t="s">
        <v>85</v>
      </c>
      <c r="E22" s="39">
        <v>94</v>
      </c>
      <c r="F22" s="39" t="s">
        <v>27</v>
      </c>
      <c r="G22" s="21">
        <v>64</v>
      </c>
      <c r="H22" s="21" t="s">
        <v>33</v>
      </c>
      <c r="I22" s="26">
        <v>51</v>
      </c>
      <c r="J22" s="26" t="s">
        <v>34</v>
      </c>
      <c r="K22" s="36">
        <v>63</v>
      </c>
      <c r="L22" s="36" t="s">
        <v>32</v>
      </c>
      <c r="M22" s="33">
        <v>85</v>
      </c>
      <c r="N22" s="33" t="s">
        <v>30</v>
      </c>
      <c r="O22" s="31"/>
      <c r="P22" s="31"/>
      <c r="Q22" s="28"/>
      <c r="R22" s="28"/>
      <c r="S22" s="26"/>
      <c r="T22" s="26"/>
      <c r="U22" s="22"/>
      <c r="V22" s="22"/>
      <c r="W22" s="2">
        <v>98</v>
      </c>
      <c r="X22" s="2" t="s">
        <v>27</v>
      </c>
      <c r="Y22" s="8"/>
      <c r="Z22" s="8"/>
      <c r="AA22" s="14"/>
      <c r="AB22" s="14"/>
      <c r="AC22" s="11"/>
      <c r="AD22" s="11"/>
      <c r="AE22" s="43">
        <f t="shared" si="0"/>
        <v>357</v>
      </c>
      <c r="AF22" s="43">
        <f t="shared" si="1"/>
        <v>71.400000000000006</v>
      </c>
      <c r="AG22" s="11"/>
      <c r="AH22" s="2" t="s">
        <v>29</v>
      </c>
      <c r="AI22" s="120"/>
    </row>
    <row r="23" spans="1:35" x14ac:dyDescent="0.3">
      <c r="A23" s="40">
        <v>17</v>
      </c>
      <c r="B23" s="40">
        <v>15609662</v>
      </c>
      <c r="C23" s="40" t="s">
        <v>72</v>
      </c>
      <c r="D23" s="40" t="s">
        <v>86</v>
      </c>
      <c r="E23" s="39">
        <v>99</v>
      </c>
      <c r="F23" s="39" t="s">
        <v>27</v>
      </c>
      <c r="G23" s="21">
        <v>98</v>
      </c>
      <c r="H23" s="21" t="s">
        <v>27</v>
      </c>
      <c r="I23" s="26">
        <v>95</v>
      </c>
      <c r="J23" s="26" t="s">
        <v>27</v>
      </c>
      <c r="K23" s="36">
        <v>95</v>
      </c>
      <c r="L23" s="36" t="s">
        <v>27</v>
      </c>
      <c r="M23" s="33">
        <v>98</v>
      </c>
      <c r="N23" s="33" t="s">
        <v>27</v>
      </c>
      <c r="O23" s="31"/>
      <c r="P23" s="31"/>
      <c r="Q23" s="28"/>
      <c r="R23" s="28"/>
      <c r="S23" s="26"/>
      <c r="T23" s="26"/>
      <c r="U23" s="22"/>
      <c r="V23" s="22"/>
      <c r="W23" s="2"/>
      <c r="X23" s="2"/>
      <c r="Y23" s="8"/>
      <c r="Z23" s="8"/>
      <c r="AA23" s="14"/>
      <c r="AB23" s="14"/>
      <c r="AC23" s="11"/>
      <c r="AD23" s="11"/>
      <c r="AE23" s="43">
        <f t="shared" si="0"/>
        <v>485</v>
      </c>
      <c r="AF23" s="43">
        <f t="shared" si="1"/>
        <v>97</v>
      </c>
      <c r="AG23" s="11"/>
      <c r="AH23" s="2" t="s">
        <v>29</v>
      </c>
      <c r="AI23" s="120"/>
    </row>
    <row r="24" spans="1:35" x14ac:dyDescent="0.3">
      <c r="A24" s="40">
        <v>18</v>
      </c>
      <c r="B24" s="40">
        <v>15609663</v>
      </c>
      <c r="C24" s="40" t="s">
        <v>68</v>
      </c>
      <c r="D24" s="40" t="s">
        <v>87</v>
      </c>
      <c r="E24" s="39">
        <v>92</v>
      </c>
      <c r="F24" s="39" t="s">
        <v>28</v>
      </c>
      <c r="G24" s="21">
        <v>56</v>
      </c>
      <c r="H24" s="21" t="s">
        <v>36</v>
      </c>
      <c r="I24" s="26">
        <v>55</v>
      </c>
      <c r="J24" s="26" t="s">
        <v>34</v>
      </c>
      <c r="K24" s="36">
        <v>54</v>
      </c>
      <c r="L24" s="36" t="s">
        <v>34</v>
      </c>
      <c r="M24" s="33">
        <v>77</v>
      </c>
      <c r="N24" s="33" t="s">
        <v>32</v>
      </c>
      <c r="O24" s="31"/>
      <c r="P24" s="31"/>
      <c r="Q24" s="28"/>
      <c r="R24" s="28"/>
      <c r="S24" s="26"/>
      <c r="T24" s="26"/>
      <c r="U24" s="22"/>
      <c r="V24" s="22"/>
      <c r="W24" s="2">
        <v>76</v>
      </c>
      <c r="X24" s="2" t="s">
        <v>33</v>
      </c>
      <c r="Y24" s="8"/>
      <c r="Z24" s="8"/>
      <c r="AA24" s="14"/>
      <c r="AB24" s="14"/>
      <c r="AC24" s="11"/>
      <c r="AD24" s="11"/>
      <c r="AE24" s="43">
        <f t="shared" si="0"/>
        <v>334</v>
      </c>
      <c r="AF24" s="43">
        <f t="shared" si="1"/>
        <v>66.8</v>
      </c>
      <c r="AG24" s="11"/>
      <c r="AH24" s="2" t="s">
        <v>29</v>
      </c>
      <c r="AI24" s="120"/>
    </row>
    <row r="25" spans="1:35" x14ac:dyDescent="0.3">
      <c r="A25" s="40">
        <v>19</v>
      </c>
      <c r="B25" s="40">
        <v>15609664</v>
      </c>
      <c r="C25" s="40" t="s">
        <v>72</v>
      </c>
      <c r="D25" s="40" t="s">
        <v>88</v>
      </c>
      <c r="E25" s="39">
        <v>95</v>
      </c>
      <c r="F25" s="39" t="s">
        <v>27</v>
      </c>
      <c r="G25" s="21">
        <v>98</v>
      </c>
      <c r="H25" s="21" t="s">
        <v>27</v>
      </c>
      <c r="I25" s="26">
        <v>95</v>
      </c>
      <c r="J25" s="26" t="s">
        <v>27</v>
      </c>
      <c r="K25" s="36">
        <v>95</v>
      </c>
      <c r="L25" s="36" t="s">
        <v>27</v>
      </c>
      <c r="M25" s="33">
        <v>97</v>
      </c>
      <c r="N25" s="33" t="s">
        <v>27</v>
      </c>
      <c r="O25" s="31"/>
      <c r="P25" s="31"/>
      <c r="Q25" s="28"/>
      <c r="R25" s="28"/>
      <c r="S25" s="26"/>
      <c r="T25" s="26"/>
      <c r="U25" s="22"/>
      <c r="V25" s="22"/>
      <c r="W25" s="2"/>
      <c r="X25" s="2"/>
      <c r="Y25" s="8"/>
      <c r="Z25" s="8"/>
      <c r="AA25" s="14"/>
      <c r="AB25" s="14"/>
      <c r="AC25" s="11"/>
      <c r="AD25" s="11"/>
      <c r="AE25" s="43">
        <f t="shared" si="0"/>
        <v>480</v>
      </c>
      <c r="AF25" s="43">
        <f t="shared" si="1"/>
        <v>96</v>
      </c>
      <c r="AG25" s="11"/>
      <c r="AH25" s="2" t="s">
        <v>29</v>
      </c>
      <c r="AI25" s="120"/>
    </row>
    <row r="26" spans="1:35" x14ac:dyDescent="0.3">
      <c r="A26" s="40">
        <v>20</v>
      </c>
      <c r="B26" s="40">
        <v>15609665</v>
      </c>
      <c r="C26" s="40" t="s">
        <v>72</v>
      </c>
      <c r="D26" s="40" t="s">
        <v>89</v>
      </c>
      <c r="E26" s="39">
        <v>94</v>
      </c>
      <c r="F26" s="39" t="s">
        <v>27</v>
      </c>
      <c r="G26" s="21">
        <v>74</v>
      </c>
      <c r="H26" s="21" t="s">
        <v>30</v>
      </c>
      <c r="I26" s="26">
        <v>82</v>
      </c>
      <c r="J26" s="26" t="s">
        <v>31</v>
      </c>
      <c r="K26" s="36">
        <v>82</v>
      </c>
      <c r="L26" s="36" t="s">
        <v>31</v>
      </c>
      <c r="M26" s="33">
        <v>86</v>
      </c>
      <c r="N26" s="33" t="s">
        <v>30</v>
      </c>
      <c r="O26" s="31"/>
      <c r="P26" s="31"/>
      <c r="Q26" s="28"/>
      <c r="R26" s="28"/>
      <c r="S26" s="26"/>
      <c r="T26" s="26"/>
      <c r="U26" s="22"/>
      <c r="V26" s="22"/>
      <c r="W26" s="2"/>
      <c r="X26" s="2"/>
      <c r="Y26" s="8"/>
      <c r="Z26" s="8"/>
      <c r="AA26" s="14"/>
      <c r="AB26" s="14"/>
      <c r="AC26" s="11"/>
      <c r="AD26" s="11"/>
      <c r="AE26" s="43">
        <f t="shared" si="0"/>
        <v>418</v>
      </c>
      <c r="AF26" s="43">
        <f t="shared" si="1"/>
        <v>83.6</v>
      </c>
      <c r="AG26" s="11"/>
      <c r="AH26" s="2" t="s">
        <v>29</v>
      </c>
      <c r="AI26" s="120"/>
    </row>
    <row r="27" spans="1:35" x14ac:dyDescent="0.3">
      <c r="A27" s="40">
        <v>21</v>
      </c>
      <c r="B27" s="40">
        <v>15609666</v>
      </c>
      <c r="C27" s="40" t="s">
        <v>68</v>
      </c>
      <c r="D27" s="40" t="s">
        <v>90</v>
      </c>
      <c r="E27" s="39">
        <v>95</v>
      </c>
      <c r="F27" s="39" t="s">
        <v>27</v>
      </c>
      <c r="G27" s="21">
        <v>95</v>
      </c>
      <c r="H27" s="21" t="s">
        <v>27</v>
      </c>
      <c r="I27" s="26">
        <v>83</v>
      </c>
      <c r="J27" s="26" t="s">
        <v>31</v>
      </c>
      <c r="K27" s="36">
        <v>86</v>
      </c>
      <c r="L27" s="36" t="s">
        <v>31</v>
      </c>
      <c r="M27" s="33">
        <v>92</v>
      </c>
      <c r="N27" s="33" t="s">
        <v>31</v>
      </c>
      <c r="O27" s="31"/>
      <c r="P27" s="31"/>
      <c r="Q27" s="28"/>
      <c r="R27" s="28"/>
      <c r="S27" s="26"/>
      <c r="T27" s="26"/>
      <c r="U27" s="22"/>
      <c r="V27" s="22"/>
      <c r="W27" s="2"/>
      <c r="X27" s="2"/>
      <c r="Y27" s="8"/>
      <c r="Z27" s="8"/>
      <c r="AA27" s="14"/>
      <c r="AB27" s="14"/>
      <c r="AC27" s="11"/>
      <c r="AD27" s="11"/>
      <c r="AE27" s="43">
        <f t="shared" si="0"/>
        <v>451</v>
      </c>
      <c r="AF27" s="43">
        <f t="shared" si="1"/>
        <v>90.2</v>
      </c>
      <c r="AG27" s="11"/>
      <c r="AH27" s="2" t="s">
        <v>29</v>
      </c>
      <c r="AI27" s="120"/>
    </row>
    <row r="28" spans="1:35" x14ac:dyDescent="0.3">
      <c r="A28" s="40">
        <v>22</v>
      </c>
      <c r="B28" s="40">
        <v>15609667</v>
      </c>
      <c r="C28" s="40" t="s">
        <v>72</v>
      </c>
      <c r="D28" s="40" t="s">
        <v>91</v>
      </c>
      <c r="E28" s="39">
        <v>93</v>
      </c>
      <c r="F28" s="39" t="s">
        <v>28</v>
      </c>
      <c r="G28" s="21">
        <v>72</v>
      </c>
      <c r="H28" s="21" t="s">
        <v>30</v>
      </c>
      <c r="I28" s="26">
        <v>77</v>
      </c>
      <c r="J28" s="26" t="s">
        <v>30</v>
      </c>
      <c r="K28" s="36">
        <v>87</v>
      </c>
      <c r="L28" s="36" t="s">
        <v>28</v>
      </c>
      <c r="M28" s="33">
        <v>92</v>
      </c>
      <c r="N28" s="33" t="s">
        <v>31</v>
      </c>
      <c r="O28" s="31"/>
      <c r="P28" s="31"/>
      <c r="Q28" s="28"/>
      <c r="R28" s="28"/>
      <c r="S28" s="26"/>
      <c r="T28" s="26"/>
      <c r="U28" s="22"/>
      <c r="V28" s="22"/>
      <c r="W28" s="2">
        <v>100</v>
      </c>
      <c r="X28" s="2" t="s">
        <v>27</v>
      </c>
      <c r="Y28" s="8"/>
      <c r="Z28" s="8"/>
      <c r="AA28" s="14"/>
      <c r="AB28" s="14"/>
      <c r="AC28" s="11"/>
      <c r="AD28" s="11"/>
      <c r="AE28" s="43">
        <f t="shared" si="0"/>
        <v>421</v>
      </c>
      <c r="AF28" s="43">
        <f t="shared" si="1"/>
        <v>84.2</v>
      </c>
      <c r="AG28" s="11"/>
      <c r="AH28" s="2" t="s">
        <v>29</v>
      </c>
      <c r="AI28" s="120"/>
    </row>
    <row r="29" spans="1:35" x14ac:dyDescent="0.3">
      <c r="A29" s="40">
        <v>23</v>
      </c>
      <c r="B29" s="40">
        <v>15609668</v>
      </c>
      <c r="C29" s="40" t="s">
        <v>72</v>
      </c>
      <c r="D29" s="40" t="s">
        <v>92</v>
      </c>
      <c r="E29" s="39">
        <v>95</v>
      </c>
      <c r="F29" s="39" t="s">
        <v>27</v>
      </c>
      <c r="G29" s="21">
        <v>95</v>
      </c>
      <c r="H29" s="21" t="s">
        <v>27</v>
      </c>
      <c r="I29" s="26">
        <v>95</v>
      </c>
      <c r="J29" s="26" t="s">
        <v>27</v>
      </c>
      <c r="K29" s="36">
        <v>95</v>
      </c>
      <c r="L29" s="36" t="s">
        <v>27</v>
      </c>
      <c r="M29" s="33">
        <v>96</v>
      </c>
      <c r="N29" s="33" t="s">
        <v>27</v>
      </c>
      <c r="O29" s="31"/>
      <c r="P29" s="31"/>
      <c r="Q29" s="28"/>
      <c r="R29" s="28"/>
      <c r="S29" s="26"/>
      <c r="T29" s="26"/>
      <c r="U29" s="22"/>
      <c r="V29" s="22"/>
      <c r="W29" s="2"/>
      <c r="X29" s="2"/>
      <c r="Y29" s="8"/>
      <c r="Z29" s="8"/>
      <c r="AA29" s="14"/>
      <c r="AB29" s="14"/>
      <c r="AC29" s="11"/>
      <c r="AD29" s="11"/>
      <c r="AE29" s="43">
        <f t="shared" si="0"/>
        <v>476</v>
      </c>
      <c r="AF29" s="43">
        <f t="shared" si="1"/>
        <v>95.2</v>
      </c>
      <c r="AG29" s="11"/>
      <c r="AH29" s="2" t="s">
        <v>29</v>
      </c>
      <c r="AI29" s="120"/>
    </row>
    <row r="30" spans="1:35" x14ac:dyDescent="0.3">
      <c r="A30" s="40">
        <v>24</v>
      </c>
      <c r="B30" s="40">
        <v>15609669</v>
      </c>
      <c r="C30" s="40" t="s">
        <v>68</v>
      </c>
      <c r="D30" s="40" t="s">
        <v>101</v>
      </c>
      <c r="E30" s="39">
        <v>94</v>
      </c>
      <c r="F30" s="39" t="s">
        <v>27</v>
      </c>
      <c r="G30" s="21">
        <v>78</v>
      </c>
      <c r="H30" s="21" t="s">
        <v>31</v>
      </c>
      <c r="I30" s="26">
        <v>79</v>
      </c>
      <c r="J30" s="26" t="s">
        <v>31</v>
      </c>
      <c r="K30" s="36">
        <v>82</v>
      </c>
      <c r="L30" s="36" t="s">
        <v>31</v>
      </c>
      <c r="M30" s="33">
        <v>84</v>
      </c>
      <c r="N30" s="33" t="s">
        <v>33</v>
      </c>
      <c r="O30" s="31"/>
      <c r="P30" s="31"/>
      <c r="Q30" s="28"/>
      <c r="R30" s="28"/>
      <c r="S30" s="26"/>
      <c r="T30" s="26"/>
      <c r="U30" s="22"/>
      <c r="V30" s="22"/>
      <c r="W30" s="2"/>
      <c r="X30" s="2"/>
      <c r="Y30" s="8"/>
      <c r="Z30" s="8"/>
      <c r="AA30" s="14"/>
      <c r="AB30" s="14"/>
      <c r="AC30" s="11"/>
      <c r="AD30" s="11"/>
      <c r="AE30" s="43">
        <f t="shared" si="0"/>
        <v>417</v>
      </c>
      <c r="AF30" s="43">
        <f t="shared" si="1"/>
        <v>83.4</v>
      </c>
      <c r="AG30" s="11"/>
      <c r="AH30" s="2" t="s">
        <v>29</v>
      </c>
      <c r="AI30" s="120"/>
    </row>
    <row r="31" spans="1:35" x14ac:dyDescent="0.3">
      <c r="A31" s="40">
        <v>25</v>
      </c>
      <c r="B31" s="40">
        <v>15609670</v>
      </c>
      <c r="C31" s="40" t="s">
        <v>72</v>
      </c>
      <c r="D31" s="40" t="s">
        <v>102</v>
      </c>
      <c r="E31" s="39">
        <v>83</v>
      </c>
      <c r="F31" s="39" t="s">
        <v>30</v>
      </c>
      <c r="G31" s="21">
        <v>81</v>
      </c>
      <c r="H31" s="21" t="s">
        <v>31</v>
      </c>
      <c r="I31" s="26">
        <v>89</v>
      </c>
      <c r="J31" s="26" t="s">
        <v>28</v>
      </c>
      <c r="K31" s="36">
        <v>83</v>
      </c>
      <c r="L31" s="36" t="s">
        <v>31</v>
      </c>
      <c r="M31" s="33">
        <v>86</v>
      </c>
      <c r="N31" s="33" t="s">
        <v>30</v>
      </c>
      <c r="O31" s="31"/>
      <c r="P31" s="31"/>
      <c r="Q31" s="28"/>
      <c r="R31" s="28"/>
      <c r="S31" s="26"/>
      <c r="T31" s="26"/>
      <c r="U31" s="22"/>
      <c r="V31" s="22"/>
      <c r="W31" s="2"/>
      <c r="X31" s="2"/>
      <c r="Y31" s="8"/>
      <c r="Z31" s="8"/>
      <c r="AA31" s="14"/>
      <c r="AB31" s="14"/>
      <c r="AC31" s="11"/>
      <c r="AD31" s="11"/>
      <c r="AE31" s="43">
        <f t="shared" si="0"/>
        <v>422</v>
      </c>
      <c r="AF31" s="43">
        <f t="shared" si="1"/>
        <v>84.4</v>
      </c>
      <c r="AG31" s="11"/>
      <c r="AH31" s="2" t="s">
        <v>29</v>
      </c>
      <c r="AI31" s="120"/>
    </row>
    <row r="32" spans="1:35" x14ac:dyDescent="0.3">
      <c r="A32" s="40">
        <v>26</v>
      </c>
      <c r="B32" s="40">
        <v>15609671</v>
      </c>
      <c r="C32" s="40" t="s">
        <v>72</v>
      </c>
      <c r="D32" s="40" t="s">
        <v>103</v>
      </c>
      <c r="E32" s="39">
        <v>93</v>
      </c>
      <c r="F32" s="39" t="s">
        <v>28</v>
      </c>
      <c r="G32" s="21">
        <v>95</v>
      </c>
      <c r="H32" s="21" t="s">
        <v>27</v>
      </c>
      <c r="I32" s="26">
        <v>89</v>
      </c>
      <c r="J32" s="26" t="s">
        <v>28</v>
      </c>
      <c r="K32" s="36">
        <v>86</v>
      </c>
      <c r="L32" s="36" t="s">
        <v>31</v>
      </c>
      <c r="M32" s="33">
        <v>93</v>
      </c>
      <c r="N32" s="33" t="s">
        <v>28</v>
      </c>
      <c r="O32" s="31"/>
      <c r="P32" s="31"/>
      <c r="Q32" s="28"/>
      <c r="R32" s="28"/>
      <c r="S32" s="26"/>
      <c r="T32" s="26"/>
      <c r="U32" s="22"/>
      <c r="V32" s="22"/>
      <c r="W32" s="2"/>
      <c r="X32" s="2"/>
      <c r="Y32" s="8"/>
      <c r="Z32" s="8"/>
      <c r="AA32" s="14"/>
      <c r="AB32" s="14"/>
      <c r="AC32" s="11"/>
      <c r="AD32" s="11"/>
      <c r="AE32" s="43">
        <f t="shared" si="0"/>
        <v>456</v>
      </c>
      <c r="AF32" s="43">
        <f t="shared" si="1"/>
        <v>91.2</v>
      </c>
      <c r="AG32" s="11"/>
      <c r="AH32" s="2" t="s">
        <v>29</v>
      </c>
      <c r="AI32" s="120"/>
    </row>
    <row r="33" spans="1:35" x14ac:dyDescent="0.3">
      <c r="A33" s="40">
        <v>27</v>
      </c>
      <c r="B33" s="40">
        <v>15609672</v>
      </c>
      <c r="C33" s="40" t="s">
        <v>72</v>
      </c>
      <c r="D33" s="40" t="s">
        <v>104</v>
      </c>
      <c r="E33" s="39">
        <v>94</v>
      </c>
      <c r="F33" s="39" t="s">
        <v>27</v>
      </c>
      <c r="G33" s="21">
        <v>58</v>
      </c>
      <c r="H33" s="21" t="s">
        <v>32</v>
      </c>
      <c r="I33" s="26">
        <v>69</v>
      </c>
      <c r="J33" s="26" t="s">
        <v>33</v>
      </c>
      <c r="K33" s="36">
        <v>65</v>
      </c>
      <c r="L33" s="36" t="s">
        <v>32</v>
      </c>
      <c r="M33" s="33">
        <v>84</v>
      </c>
      <c r="N33" s="33" t="s">
        <v>33</v>
      </c>
      <c r="O33" s="31"/>
      <c r="P33" s="31"/>
      <c r="Q33" s="28"/>
      <c r="R33" s="28"/>
      <c r="S33" s="26"/>
      <c r="T33" s="26"/>
      <c r="U33" s="22"/>
      <c r="V33" s="22"/>
      <c r="W33" s="2">
        <v>91</v>
      </c>
      <c r="X33" s="2" t="s">
        <v>28</v>
      </c>
      <c r="Y33" s="8"/>
      <c r="Z33" s="8"/>
      <c r="AA33" s="14"/>
      <c r="AB33" s="14"/>
      <c r="AC33" s="11"/>
      <c r="AD33" s="11"/>
      <c r="AE33" s="43">
        <f t="shared" si="0"/>
        <v>370</v>
      </c>
      <c r="AF33" s="43">
        <f t="shared" si="1"/>
        <v>74</v>
      </c>
      <c r="AG33" s="11"/>
      <c r="AH33" s="2" t="s">
        <v>29</v>
      </c>
      <c r="AI33" s="120"/>
    </row>
    <row r="34" spans="1:35" x14ac:dyDescent="0.3">
      <c r="A34" s="40">
        <v>28</v>
      </c>
      <c r="B34" s="40">
        <v>15609673</v>
      </c>
      <c r="C34" s="40" t="s">
        <v>68</v>
      </c>
      <c r="D34" s="40" t="s">
        <v>105</v>
      </c>
      <c r="E34" s="39">
        <v>94</v>
      </c>
      <c r="F34" s="39" t="s">
        <v>27</v>
      </c>
      <c r="G34" s="21">
        <v>83</v>
      </c>
      <c r="H34" s="21" t="s">
        <v>31</v>
      </c>
      <c r="I34" s="26">
        <v>84</v>
      </c>
      <c r="J34" s="26" t="s">
        <v>31</v>
      </c>
      <c r="K34" s="36">
        <v>90</v>
      </c>
      <c r="L34" s="36" t="s">
        <v>28</v>
      </c>
      <c r="M34" s="33">
        <v>91</v>
      </c>
      <c r="N34" s="33" t="s">
        <v>31</v>
      </c>
      <c r="O34" s="31"/>
      <c r="P34" s="31"/>
      <c r="Q34" s="28"/>
      <c r="R34" s="28"/>
      <c r="S34" s="26"/>
      <c r="T34" s="26"/>
      <c r="U34" s="22"/>
      <c r="V34" s="22"/>
      <c r="W34" s="2"/>
      <c r="X34" s="2"/>
      <c r="Y34" s="8"/>
      <c r="Z34" s="8"/>
      <c r="AA34" s="14"/>
      <c r="AB34" s="14"/>
      <c r="AC34" s="11"/>
      <c r="AD34" s="11"/>
      <c r="AE34" s="43">
        <f t="shared" si="0"/>
        <v>442</v>
      </c>
      <c r="AF34" s="43">
        <f t="shared" si="1"/>
        <v>88.4</v>
      </c>
      <c r="AG34" s="11"/>
      <c r="AH34" s="2" t="s">
        <v>29</v>
      </c>
      <c r="AI34" s="120"/>
    </row>
    <row r="35" spans="1:35" x14ac:dyDescent="0.3">
      <c r="A35" s="40">
        <v>29</v>
      </c>
      <c r="B35" s="40">
        <v>15609674</v>
      </c>
      <c r="C35" s="40" t="s">
        <v>72</v>
      </c>
      <c r="D35" s="40" t="s">
        <v>106</v>
      </c>
      <c r="E35" s="39">
        <v>95</v>
      </c>
      <c r="F35" s="39" t="s">
        <v>27</v>
      </c>
      <c r="G35" s="21">
        <v>64</v>
      </c>
      <c r="H35" s="21" t="s">
        <v>33</v>
      </c>
      <c r="I35" s="26">
        <v>68</v>
      </c>
      <c r="J35" s="26" t="s">
        <v>33</v>
      </c>
      <c r="K35" s="36">
        <v>63</v>
      </c>
      <c r="L35" s="36" t="s">
        <v>32</v>
      </c>
      <c r="M35" s="33">
        <v>77</v>
      </c>
      <c r="N35" s="33" t="s">
        <v>32</v>
      </c>
      <c r="O35" s="31"/>
      <c r="P35" s="31"/>
      <c r="Q35" s="28"/>
      <c r="R35" s="28"/>
      <c r="S35" s="26"/>
      <c r="T35" s="26"/>
      <c r="U35" s="22"/>
      <c r="V35" s="22"/>
      <c r="W35" s="2"/>
      <c r="X35" s="2"/>
      <c r="Y35" s="8"/>
      <c r="Z35" s="8"/>
      <c r="AA35" s="14"/>
      <c r="AB35" s="14"/>
      <c r="AC35" s="11"/>
      <c r="AD35" s="11"/>
      <c r="AE35" s="43">
        <f t="shared" si="0"/>
        <v>367</v>
      </c>
      <c r="AF35" s="43">
        <f t="shared" si="1"/>
        <v>73.400000000000006</v>
      </c>
      <c r="AG35" s="11"/>
      <c r="AH35" s="2" t="s">
        <v>29</v>
      </c>
      <c r="AI35" s="120"/>
    </row>
    <row r="36" spans="1:35" x14ac:dyDescent="0.3">
      <c r="A36" s="40">
        <v>30</v>
      </c>
      <c r="B36" s="40">
        <v>15609675</v>
      </c>
      <c r="C36" s="40" t="s">
        <v>72</v>
      </c>
      <c r="D36" s="40" t="s">
        <v>107</v>
      </c>
      <c r="E36" s="39">
        <v>92</v>
      </c>
      <c r="F36" s="39" t="s">
        <v>28</v>
      </c>
      <c r="G36" s="21">
        <v>78</v>
      </c>
      <c r="H36" s="21" t="s">
        <v>31</v>
      </c>
      <c r="I36" s="26">
        <v>87</v>
      </c>
      <c r="J36" s="26" t="s">
        <v>28</v>
      </c>
      <c r="K36" s="36">
        <v>88</v>
      </c>
      <c r="L36" s="36" t="s">
        <v>28</v>
      </c>
      <c r="M36" s="33">
        <v>88</v>
      </c>
      <c r="N36" s="33" t="s">
        <v>30</v>
      </c>
      <c r="O36" s="31"/>
      <c r="P36" s="31"/>
      <c r="Q36" s="28"/>
      <c r="R36" s="28"/>
      <c r="S36" s="26"/>
      <c r="T36" s="26"/>
      <c r="U36" s="22"/>
      <c r="V36" s="22"/>
      <c r="W36" s="2"/>
      <c r="X36" s="2"/>
      <c r="Y36" s="8"/>
      <c r="Z36" s="8"/>
      <c r="AA36" s="14"/>
      <c r="AB36" s="14"/>
      <c r="AC36" s="11"/>
      <c r="AD36" s="11"/>
      <c r="AE36" s="43">
        <f t="shared" si="0"/>
        <v>433</v>
      </c>
      <c r="AF36" s="43">
        <f t="shared" si="1"/>
        <v>86.6</v>
      </c>
      <c r="AG36" s="11"/>
      <c r="AH36" s="2" t="s">
        <v>29</v>
      </c>
      <c r="AI36" s="120"/>
    </row>
    <row r="37" spans="1:35" x14ac:dyDescent="0.3">
      <c r="A37" s="40">
        <v>31</v>
      </c>
      <c r="B37" s="40">
        <v>15609706</v>
      </c>
      <c r="C37" s="40" t="s">
        <v>72</v>
      </c>
      <c r="D37" s="40" t="s">
        <v>138</v>
      </c>
      <c r="E37" s="39">
        <v>77</v>
      </c>
      <c r="F37" s="39" t="s">
        <v>33</v>
      </c>
      <c r="G37" s="21">
        <v>53</v>
      </c>
      <c r="H37" s="21" t="s">
        <v>36</v>
      </c>
      <c r="I37" s="26">
        <v>71</v>
      </c>
      <c r="J37" s="26" t="s">
        <v>33</v>
      </c>
      <c r="K37" s="36">
        <v>65</v>
      </c>
      <c r="L37" s="36" t="s">
        <v>32</v>
      </c>
      <c r="M37" s="33"/>
      <c r="N37" s="33"/>
      <c r="O37" s="31"/>
      <c r="P37" s="31"/>
      <c r="Q37" s="28"/>
      <c r="R37" s="28"/>
      <c r="S37" s="26">
        <v>72</v>
      </c>
      <c r="T37" s="26" t="s">
        <v>36</v>
      </c>
      <c r="U37" s="22"/>
      <c r="V37" s="22"/>
      <c r="W37" s="2"/>
      <c r="X37" s="2"/>
      <c r="Y37" s="8"/>
      <c r="Z37" s="8"/>
      <c r="AA37" s="14"/>
      <c r="AB37" s="14"/>
      <c r="AC37" s="11"/>
      <c r="AD37" s="11"/>
      <c r="AE37" s="43">
        <f t="shared" si="0"/>
        <v>338</v>
      </c>
      <c r="AF37" s="43">
        <f t="shared" si="1"/>
        <v>67.599999999999994</v>
      </c>
      <c r="AG37" s="11"/>
      <c r="AH37" s="2" t="s">
        <v>29</v>
      </c>
      <c r="AI37" s="120"/>
    </row>
    <row r="38" spans="1:35" x14ac:dyDescent="0.3">
      <c r="A38" s="40">
        <v>32</v>
      </c>
      <c r="B38" s="40">
        <v>15609707</v>
      </c>
      <c r="C38" s="40" t="s">
        <v>68</v>
      </c>
      <c r="D38" s="40" t="s">
        <v>139</v>
      </c>
      <c r="E38" s="39">
        <v>95</v>
      </c>
      <c r="F38" s="39" t="s">
        <v>27</v>
      </c>
      <c r="G38" s="21">
        <v>95</v>
      </c>
      <c r="H38" s="21" t="s">
        <v>27</v>
      </c>
      <c r="I38" s="26">
        <v>95</v>
      </c>
      <c r="J38" s="26" t="s">
        <v>27</v>
      </c>
      <c r="K38" s="36">
        <v>95</v>
      </c>
      <c r="L38" s="36" t="s">
        <v>27</v>
      </c>
      <c r="M38" s="33"/>
      <c r="N38" s="33"/>
      <c r="O38" s="31"/>
      <c r="P38" s="31"/>
      <c r="Q38" s="28"/>
      <c r="R38" s="28"/>
      <c r="S38" s="26">
        <v>96</v>
      </c>
      <c r="T38" s="26" t="s">
        <v>27</v>
      </c>
      <c r="U38" s="22"/>
      <c r="V38" s="22"/>
      <c r="W38" s="2"/>
      <c r="X38" s="2"/>
      <c r="Y38" s="8"/>
      <c r="Z38" s="8"/>
      <c r="AA38" s="14"/>
      <c r="AB38" s="14"/>
      <c r="AC38" s="11"/>
      <c r="AD38" s="11"/>
      <c r="AE38" s="43">
        <f t="shared" si="0"/>
        <v>476</v>
      </c>
      <c r="AF38" s="43">
        <f t="shared" si="1"/>
        <v>95.2</v>
      </c>
      <c r="AG38" s="11"/>
      <c r="AH38" s="2" t="s">
        <v>29</v>
      </c>
      <c r="AI38" s="120"/>
    </row>
    <row r="39" spans="1:35" x14ac:dyDescent="0.3">
      <c r="A39" s="40">
        <v>33</v>
      </c>
      <c r="B39" s="40">
        <v>15609709</v>
      </c>
      <c r="C39" s="40" t="s">
        <v>72</v>
      </c>
      <c r="D39" s="40" t="s">
        <v>141</v>
      </c>
      <c r="E39" s="39">
        <v>86</v>
      </c>
      <c r="F39" s="39" t="s">
        <v>31</v>
      </c>
      <c r="G39" s="21">
        <v>80</v>
      </c>
      <c r="H39" s="21" t="s">
        <v>31</v>
      </c>
      <c r="I39" s="26">
        <v>74</v>
      </c>
      <c r="J39" s="26" t="s">
        <v>30</v>
      </c>
      <c r="K39" s="36">
        <v>87</v>
      </c>
      <c r="L39" s="36" t="s">
        <v>28</v>
      </c>
      <c r="M39" s="33">
        <v>85</v>
      </c>
      <c r="N39" s="33" t="s">
        <v>30</v>
      </c>
      <c r="O39" s="31"/>
      <c r="P39" s="31"/>
      <c r="Q39" s="28"/>
      <c r="R39" s="28"/>
      <c r="S39" s="26"/>
      <c r="T39" s="26"/>
      <c r="U39" s="22"/>
      <c r="V39" s="22"/>
      <c r="W39" s="2"/>
      <c r="X39" s="2"/>
      <c r="Y39" s="8"/>
      <c r="Z39" s="8"/>
      <c r="AA39" s="14"/>
      <c r="AB39" s="14"/>
      <c r="AC39" s="11"/>
      <c r="AD39" s="11"/>
      <c r="AE39" s="43">
        <f t="shared" si="0"/>
        <v>412</v>
      </c>
      <c r="AF39" s="43">
        <f t="shared" si="1"/>
        <v>82.4</v>
      </c>
      <c r="AG39" s="11"/>
      <c r="AH39" s="2" t="s">
        <v>29</v>
      </c>
      <c r="AI39" s="120"/>
    </row>
    <row r="40" spans="1:35" x14ac:dyDescent="0.3">
      <c r="A40" s="40">
        <v>34</v>
      </c>
      <c r="B40" s="40">
        <v>15609710</v>
      </c>
      <c r="C40" s="40" t="s">
        <v>72</v>
      </c>
      <c r="D40" s="40" t="s">
        <v>142</v>
      </c>
      <c r="E40" s="39">
        <v>96</v>
      </c>
      <c r="F40" s="39" t="s">
        <v>27</v>
      </c>
      <c r="G40" s="21">
        <v>82</v>
      </c>
      <c r="H40" s="21" t="s">
        <v>31</v>
      </c>
      <c r="I40" s="26">
        <v>85</v>
      </c>
      <c r="J40" s="26" t="s">
        <v>28</v>
      </c>
      <c r="K40" s="36">
        <v>81</v>
      </c>
      <c r="L40" s="36" t="s">
        <v>31</v>
      </c>
      <c r="M40" s="33"/>
      <c r="N40" s="33"/>
      <c r="O40" s="31"/>
      <c r="P40" s="31"/>
      <c r="Q40" s="28"/>
      <c r="R40" s="28"/>
      <c r="S40" s="26">
        <v>90</v>
      </c>
      <c r="T40" s="26" t="s">
        <v>31</v>
      </c>
      <c r="U40" s="22"/>
      <c r="V40" s="22"/>
      <c r="W40" s="2"/>
      <c r="X40" s="2"/>
      <c r="Y40" s="8"/>
      <c r="Z40" s="8"/>
      <c r="AA40" s="14"/>
      <c r="AB40" s="14"/>
      <c r="AC40" s="11"/>
      <c r="AD40" s="11"/>
      <c r="AE40" s="43">
        <f t="shared" si="0"/>
        <v>434</v>
      </c>
      <c r="AF40" s="43">
        <f t="shared" si="1"/>
        <v>86.8</v>
      </c>
      <c r="AG40" s="11"/>
      <c r="AH40" s="2" t="s">
        <v>29</v>
      </c>
      <c r="AI40" s="120"/>
    </row>
    <row r="41" spans="1:35" x14ac:dyDescent="0.3">
      <c r="A41" s="40">
        <v>35</v>
      </c>
      <c r="B41" s="40">
        <v>15609711</v>
      </c>
      <c r="C41" s="40" t="s">
        <v>72</v>
      </c>
      <c r="D41" s="40" t="s">
        <v>143</v>
      </c>
      <c r="E41" s="39">
        <v>94</v>
      </c>
      <c r="F41" s="39" t="s">
        <v>27</v>
      </c>
      <c r="G41" s="21">
        <v>94</v>
      </c>
      <c r="H41" s="21" t="s">
        <v>28</v>
      </c>
      <c r="I41" s="26">
        <v>88</v>
      </c>
      <c r="J41" s="26" t="s">
        <v>28</v>
      </c>
      <c r="K41" s="36">
        <v>93</v>
      </c>
      <c r="L41" s="36" t="s">
        <v>28</v>
      </c>
      <c r="M41" s="33"/>
      <c r="N41" s="33"/>
      <c r="O41" s="31"/>
      <c r="P41" s="31"/>
      <c r="Q41" s="28"/>
      <c r="R41" s="28"/>
      <c r="S41" s="26">
        <v>94</v>
      </c>
      <c r="T41" s="26" t="s">
        <v>27</v>
      </c>
      <c r="U41" s="22"/>
      <c r="V41" s="22"/>
      <c r="W41" s="2"/>
      <c r="X41" s="2"/>
      <c r="Y41" s="8"/>
      <c r="Z41" s="8"/>
      <c r="AA41" s="14"/>
      <c r="AB41" s="14"/>
      <c r="AC41" s="11"/>
      <c r="AD41" s="11"/>
      <c r="AE41" s="43">
        <f t="shared" si="0"/>
        <v>463</v>
      </c>
      <c r="AF41" s="43">
        <f t="shared" si="1"/>
        <v>92.6</v>
      </c>
      <c r="AG41" s="11"/>
      <c r="AH41" s="2" t="s">
        <v>29</v>
      </c>
      <c r="AI41" s="120"/>
    </row>
    <row r="42" spans="1:35" x14ac:dyDescent="0.3">
      <c r="A42" s="40">
        <v>36</v>
      </c>
      <c r="B42" s="40">
        <v>15609712</v>
      </c>
      <c r="C42" s="40" t="s">
        <v>68</v>
      </c>
      <c r="D42" s="40" t="s">
        <v>144</v>
      </c>
      <c r="E42" s="39">
        <v>80</v>
      </c>
      <c r="F42" s="39" t="s">
        <v>33</v>
      </c>
      <c r="G42" s="21">
        <v>70</v>
      </c>
      <c r="H42" s="21" t="s">
        <v>30</v>
      </c>
      <c r="I42" s="26">
        <v>70</v>
      </c>
      <c r="J42" s="26" t="s">
        <v>33</v>
      </c>
      <c r="K42" s="36">
        <v>83</v>
      </c>
      <c r="L42" s="36" t="s">
        <v>31</v>
      </c>
      <c r="M42" s="33"/>
      <c r="N42" s="33"/>
      <c r="O42" s="31"/>
      <c r="P42" s="31"/>
      <c r="Q42" s="28"/>
      <c r="R42" s="28"/>
      <c r="S42" s="26">
        <v>85</v>
      </c>
      <c r="T42" s="26" t="s">
        <v>30</v>
      </c>
      <c r="U42" s="22"/>
      <c r="V42" s="22"/>
      <c r="W42" s="2">
        <v>90</v>
      </c>
      <c r="X42" s="2" t="s">
        <v>28</v>
      </c>
      <c r="Y42" s="8"/>
      <c r="Z42" s="8"/>
      <c r="AA42" s="14"/>
      <c r="AB42" s="14"/>
      <c r="AC42" s="11"/>
      <c r="AD42" s="11"/>
      <c r="AE42" s="43">
        <f t="shared" si="0"/>
        <v>388</v>
      </c>
      <c r="AF42" s="43">
        <f t="shared" si="1"/>
        <v>77.599999999999994</v>
      </c>
      <c r="AG42" s="11"/>
      <c r="AH42" s="2" t="s">
        <v>29</v>
      </c>
      <c r="AI42" s="120"/>
    </row>
    <row r="43" spans="1:35" x14ac:dyDescent="0.3">
      <c r="A43" s="40">
        <v>37</v>
      </c>
      <c r="B43" s="40">
        <v>15609713</v>
      </c>
      <c r="C43" s="40" t="s">
        <v>72</v>
      </c>
      <c r="D43" s="40" t="s">
        <v>145</v>
      </c>
      <c r="E43" s="39">
        <v>92</v>
      </c>
      <c r="F43" s="39" t="s">
        <v>28</v>
      </c>
      <c r="G43" s="21">
        <v>85</v>
      </c>
      <c r="H43" s="21" t="s">
        <v>31</v>
      </c>
      <c r="I43" s="26">
        <v>77</v>
      </c>
      <c r="J43" s="26" t="s">
        <v>30</v>
      </c>
      <c r="K43" s="36">
        <v>87</v>
      </c>
      <c r="L43" s="36" t="s">
        <v>28</v>
      </c>
      <c r="M43" s="33"/>
      <c r="N43" s="33"/>
      <c r="O43" s="31"/>
      <c r="P43" s="31"/>
      <c r="Q43" s="28"/>
      <c r="R43" s="28"/>
      <c r="S43" s="26">
        <v>90</v>
      </c>
      <c r="T43" s="26" t="s">
        <v>31</v>
      </c>
      <c r="U43" s="22"/>
      <c r="V43" s="22"/>
      <c r="W43" s="2"/>
      <c r="X43" s="2"/>
      <c r="Y43" s="8"/>
      <c r="Z43" s="8"/>
      <c r="AA43" s="14"/>
      <c r="AB43" s="14"/>
      <c r="AC43" s="11"/>
      <c r="AD43" s="11"/>
      <c r="AE43" s="43">
        <f t="shared" si="0"/>
        <v>431</v>
      </c>
      <c r="AF43" s="43">
        <f t="shared" si="1"/>
        <v>86.2</v>
      </c>
      <c r="AG43" s="11"/>
      <c r="AH43" s="2" t="s">
        <v>29</v>
      </c>
      <c r="AI43" s="120"/>
    </row>
    <row r="44" spans="1:35" x14ac:dyDescent="0.3">
      <c r="A44" s="40">
        <v>38</v>
      </c>
      <c r="B44" s="40">
        <v>15609714</v>
      </c>
      <c r="C44" s="40" t="s">
        <v>68</v>
      </c>
      <c r="D44" s="40" t="s">
        <v>146</v>
      </c>
      <c r="E44" s="39">
        <v>89</v>
      </c>
      <c r="F44" s="39" t="s">
        <v>31</v>
      </c>
      <c r="G44" s="21">
        <v>62</v>
      </c>
      <c r="H44" s="21" t="s">
        <v>32</v>
      </c>
      <c r="I44" s="26">
        <v>57</v>
      </c>
      <c r="J44" s="26" t="s">
        <v>36</v>
      </c>
      <c r="K44" s="36">
        <v>72</v>
      </c>
      <c r="L44" s="36" t="s">
        <v>33</v>
      </c>
      <c r="M44" s="33"/>
      <c r="N44" s="33"/>
      <c r="O44" s="31"/>
      <c r="P44" s="31"/>
      <c r="Q44" s="28"/>
      <c r="R44" s="28"/>
      <c r="S44" s="26"/>
      <c r="T44" s="26"/>
      <c r="U44" s="20">
        <v>79</v>
      </c>
      <c r="V44" s="20" t="s">
        <v>31</v>
      </c>
      <c r="W44" s="2">
        <v>78</v>
      </c>
      <c r="X44" s="2" t="s">
        <v>33</v>
      </c>
      <c r="Y44" s="8"/>
      <c r="Z44" s="8"/>
      <c r="AA44" s="14"/>
      <c r="AB44" s="14"/>
      <c r="AC44" s="11"/>
      <c r="AD44" s="11"/>
      <c r="AE44" s="43">
        <f t="shared" si="0"/>
        <v>359</v>
      </c>
      <c r="AF44" s="43">
        <f t="shared" si="1"/>
        <v>71.8</v>
      </c>
      <c r="AG44" s="11"/>
      <c r="AH44" s="2" t="s">
        <v>29</v>
      </c>
      <c r="AI44" s="120"/>
    </row>
    <row r="45" spans="1:35" x14ac:dyDescent="0.3">
      <c r="A45" s="40">
        <v>39</v>
      </c>
      <c r="B45" s="40">
        <v>15609717</v>
      </c>
      <c r="C45" s="40" t="s">
        <v>72</v>
      </c>
      <c r="D45" s="40" t="s">
        <v>149</v>
      </c>
      <c r="E45" s="39">
        <v>95</v>
      </c>
      <c r="F45" s="39" t="s">
        <v>27</v>
      </c>
      <c r="G45" s="21">
        <v>82</v>
      </c>
      <c r="H45" s="21" t="s">
        <v>31</v>
      </c>
      <c r="I45" s="26">
        <v>81</v>
      </c>
      <c r="J45" s="26" t="s">
        <v>31</v>
      </c>
      <c r="K45" s="36">
        <v>83</v>
      </c>
      <c r="L45" s="36" t="s">
        <v>31</v>
      </c>
      <c r="M45" s="33"/>
      <c r="N45" s="33"/>
      <c r="O45" s="31"/>
      <c r="P45" s="31"/>
      <c r="Q45" s="28"/>
      <c r="R45" s="28"/>
      <c r="S45" s="26">
        <v>88</v>
      </c>
      <c r="T45" s="26" t="s">
        <v>31</v>
      </c>
      <c r="U45" s="22"/>
      <c r="V45" s="22"/>
      <c r="W45" s="2"/>
      <c r="X45" s="2"/>
      <c r="Y45" s="8"/>
      <c r="Z45" s="8"/>
      <c r="AA45" s="14"/>
      <c r="AB45" s="14"/>
      <c r="AC45" s="11"/>
      <c r="AD45" s="11"/>
      <c r="AE45" s="43">
        <f t="shared" si="0"/>
        <v>429</v>
      </c>
      <c r="AF45" s="43">
        <f t="shared" si="1"/>
        <v>85.8</v>
      </c>
      <c r="AG45" s="11"/>
      <c r="AH45" s="2" t="s">
        <v>29</v>
      </c>
      <c r="AI45" s="120"/>
    </row>
    <row r="46" spans="1:35" x14ac:dyDescent="0.3">
      <c r="A46" s="40">
        <v>40</v>
      </c>
      <c r="B46" s="40">
        <v>15609718</v>
      </c>
      <c r="C46" s="40" t="s">
        <v>72</v>
      </c>
      <c r="D46" s="40" t="s">
        <v>150</v>
      </c>
      <c r="E46" s="39">
        <v>88</v>
      </c>
      <c r="F46" s="39" t="s">
        <v>31</v>
      </c>
      <c r="G46" s="21">
        <v>59</v>
      </c>
      <c r="H46" s="21" t="s">
        <v>32</v>
      </c>
      <c r="I46" s="26">
        <v>77</v>
      </c>
      <c r="J46" s="26" t="s">
        <v>30</v>
      </c>
      <c r="K46" s="36">
        <v>76</v>
      </c>
      <c r="L46" s="36" t="s">
        <v>30</v>
      </c>
      <c r="M46" s="33"/>
      <c r="N46" s="33"/>
      <c r="O46" s="31"/>
      <c r="P46" s="31"/>
      <c r="Q46" s="28"/>
      <c r="R46" s="28"/>
      <c r="S46" s="26">
        <v>83</v>
      </c>
      <c r="T46" s="26" t="s">
        <v>30</v>
      </c>
      <c r="U46" s="22"/>
      <c r="V46" s="22"/>
      <c r="W46" s="2"/>
      <c r="X46" s="2"/>
      <c r="Y46" s="8"/>
      <c r="Z46" s="8"/>
      <c r="AA46" s="14"/>
      <c r="AB46" s="14"/>
      <c r="AC46" s="11"/>
      <c r="AD46" s="11"/>
      <c r="AE46" s="43">
        <f t="shared" si="0"/>
        <v>383</v>
      </c>
      <c r="AF46" s="43">
        <f t="shared" si="1"/>
        <v>76.599999999999994</v>
      </c>
      <c r="AG46" s="11"/>
      <c r="AH46" s="2" t="s">
        <v>29</v>
      </c>
      <c r="AI46" s="120"/>
    </row>
    <row r="47" spans="1:35" x14ac:dyDescent="0.3">
      <c r="A47" s="40">
        <v>41</v>
      </c>
      <c r="B47" s="40">
        <v>15609719</v>
      </c>
      <c r="C47" s="40" t="s">
        <v>72</v>
      </c>
      <c r="D47" s="40" t="s">
        <v>151</v>
      </c>
      <c r="E47" s="39">
        <v>87</v>
      </c>
      <c r="F47" s="39" t="s">
        <v>31</v>
      </c>
      <c r="G47" s="21">
        <v>56</v>
      </c>
      <c r="H47" s="21" t="s">
        <v>36</v>
      </c>
      <c r="I47" s="26">
        <v>71</v>
      </c>
      <c r="J47" s="26" t="s">
        <v>33</v>
      </c>
      <c r="K47" s="36">
        <v>70</v>
      </c>
      <c r="L47" s="36" t="s">
        <v>33</v>
      </c>
      <c r="M47" s="33"/>
      <c r="N47" s="33"/>
      <c r="O47" s="31"/>
      <c r="P47" s="31"/>
      <c r="Q47" s="28"/>
      <c r="R47" s="28"/>
      <c r="S47" s="26">
        <v>78</v>
      </c>
      <c r="T47" s="26" t="s">
        <v>33</v>
      </c>
      <c r="U47" s="22"/>
      <c r="V47" s="22"/>
      <c r="W47" s="2"/>
      <c r="X47" s="2"/>
      <c r="Y47" s="8"/>
      <c r="Z47" s="8"/>
      <c r="AA47" s="14"/>
      <c r="AB47" s="14"/>
      <c r="AC47" s="11"/>
      <c r="AD47" s="11"/>
      <c r="AE47" s="43">
        <f t="shared" si="0"/>
        <v>362</v>
      </c>
      <c r="AF47" s="43">
        <f t="shared" si="1"/>
        <v>72.400000000000006</v>
      </c>
      <c r="AG47" s="11"/>
      <c r="AH47" s="2" t="s">
        <v>29</v>
      </c>
      <c r="AI47" s="120"/>
    </row>
    <row r="48" spans="1:35" x14ac:dyDescent="0.3">
      <c r="A48" s="40">
        <v>42</v>
      </c>
      <c r="B48" s="40">
        <v>15609722</v>
      </c>
      <c r="C48" s="40" t="s">
        <v>72</v>
      </c>
      <c r="D48" s="40" t="s">
        <v>154</v>
      </c>
      <c r="E48" s="39">
        <v>81</v>
      </c>
      <c r="F48" s="39" t="s">
        <v>33</v>
      </c>
      <c r="G48" s="21">
        <v>65</v>
      </c>
      <c r="H48" s="21" t="s">
        <v>33</v>
      </c>
      <c r="I48" s="26">
        <v>79</v>
      </c>
      <c r="J48" s="26" t="s">
        <v>31</v>
      </c>
      <c r="K48" s="36">
        <v>69</v>
      </c>
      <c r="L48" s="36" t="s">
        <v>33</v>
      </c>
      <c r="M48" s="33"/>
      <c r="N48" s="33"/>
      <c r="O48" s="31"/>
      <c r="P48" s="31"/>
      <c r="Q48" s="28"/>
      <c r="R48" s="28"/>
      <c r="S48" s="26">
        <v>79</v>
      </c>
      <c r="T48" s="26" t="s">
        <v>33</v>
      </c>
      <c r="U48" s="22"/>
      <c r="V48" s="22"/>
      <c r="W48" s="2"/>
      <c r="X48" s="2"/>
      <c r="Y48" s="8"/>
      <c r="Z48" s="8"/>
      <c r="AA48" s="14"/>
      <c r="AB48" s="14"/>
      <c r="AC48" s="11"/>
      <c r="AD48" s="11"/>
      <c r="AE48" s="43">
        <f t="shared" si="0"/>
        <v>373</v>
      </c>
      <c r="AF48" s="43">
        <f t="shared" si="1"/>
        <v>74.599999999999994</v>
      </c>
      <c r="AG48" s="11"/>
      <c r="AH48" s="2" t="s">
        <v>29</v>
      </c>
      <c r="AI48" s="120"/>
    </row>
    <row r="49" spans="1:35" x14ac:dyDescent="0.3">
      <c r="A49" s="40">
        <v>43</v>
      </c>
      <c r="B49" s="40">
        <v>15609723</v>
      </c>
      <c r="C49" s="40" t="s">
        <v>68</v>
      </c>
      <c r="D49" s="40" t="s">
        <v>155</v>
      </c>
      <c r="E49" s="39">
        <v>96</v>
      </c>
      <c r="F49" s="39" t="s">
        <v>27</v>
      </c>
      <c r="G49" s="21">
        <v>95</v>
      </c>
      <c r="H49" s="21" t="s">
        <v>27</v>
      </c>
      <c r="I49" s="26">
        <v>95</v>
      </c>
      <c r="J49" s="26" t="s">
        <v>27</v>
      </c>
      <c r="K49" s="36">
        <v>95</v>
      </c>
      <c r="L49" s="36" t="s">
        <v>27</v>
      </c>
      <c r="M49" s="33"/>
      <c r="N49" s="33"/>
      <c r="O49" s="31"/>
      <c r="P49" s="31"/>
      <c r="Q49" s="28"/>
      <c r="R49" s="28"/>
      <c r="S49" s="26">
        <v>96</v>
      </c>
      <c r="T49" s="26" t="s">
        <v>27</v>
      </c>
      <c r="U49" s="22"/>
      <c r="V49" s="22"/>
      <c r="W49" s="2"/>
      <c r="X49" s="2"/>
      <c r="Y49" s="8"/>
      <c r="Z49" s="8"/>
      <c r="AA49" s="14"/>
      <c r="AB49" s="14"/>
      <c r="AC49" s="11"/>
      <c r="AD49" s="11"/>
      <c r="AE49" s="43">
        <f t="shared" si="0"/>
        <v>477</v>
      </c>
      <c r="AF49" s="43">
        <f t="shared" si="1"/>
        <v>95.4</v>
      </c>
      <c r="AG49" s="11"/>
      <c r="AH49" s="2" t="s">
        <v>29</v>
      </c>
      <c r="AI49" s="120"/>
    </row>
    <row r="50" spans="1:35" x14ac:dyDescent="0.3">
      <c r="A50" s="40">
        <v>44</v>
      </c>
      <c r="B50" s="40">
        <v>15609724</v>
      </c>
      <c r="C50" s="40" t="s">
        <v>72</v>
      </c>
      <c r="D50" s="40" t="s">
        <v>156</v>
      </c>
      <c r="E50" s="39">
        <v>77</v>
      </c>
      <c r="F50" s="39" t="s">
        <v>33</v>
      </c>
      <c r="G50" s="21">
        <v>74</v>
      </c>
      <c r="H50" s="21" t="s">
        <v>30</v>
      </c>
      <c r="I50" s="26">
        <v>86</v>
      </c>
      <c r="J50" s="26" t="s">
        <v>28</v>
      </c>
      <c r="K50" s="36">
        <v>88</v>
      </c>
      <c r="L50" s="36" t="s">
        <v>28</v>
      </c>
      <c r="M50" s="33"/>
      <c r="N50" s="33"/>
      <c r="O50" s="31"/>
      <c r="P50" s="31"/>
      <c r="Q50" s="28"/>
      <c r="R50" s="28"/>
      <c r="S50" s="26">
        <v>86</v>
      </c>
      <c r="T50" s="26" t="s">
        <v>30</v>
      </c>
      <c r="U50" s="22"/>
      <c r="V50" s="22"/>
      <c r="W50" s="2"/>
      <c r="X50" s="2"/>
      <c r="Y50" s="8"/>
      <c r="Z50" s="8"/>
      <c r="AA50" s="14"/>
      <c r="AB50" s="14"/>
      <c r="AC50" s="11"/>
      <c r="AD50" s="11"/>
      <c r="AE50" s="43">
        <f t="shared" si="0"/>
        <v>411</v>
      </c>
      <c r="AF50" s="43">
        <f t="shared" si="1"/>
        <v>82.2</v>
      </c>
      <c r="AG50" s="11"/>
      <c r="AH50" s="2" t="s">
        <v>29</v>
      </c>
      <c r="AI50" s="120"/>
    </row>
    <row r="51" spans="1:35" x14ac:dyDescent="0.3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</row>
    <row r="52" spans="1:35" x14ac:dyDescent="0.3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</row>
    <row r="55" spans="1:35" x14ac:dyDescent="0.3">
      <c r="A55" s="89"/>
      <c r="B55" s="89"/>
      <c r="C55" s="90"/>
      <c r="D55" s="172" t="s">
        <v>287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4"/>
      <c r="Y55" s="90"/>
      <c r="Z55" s="90"/>
      <c r="AA55" s="90"/>
    </row>
    <row r="56" spans="1:35" x14ac:dyDescent="0.3">
      <c r="A56" s="89"/>
      <c r="B56" s="89"/>
      <c r="C56" s="91" t="s">
        <v>254</v>
      </c>
      <c r="D56" s="92" t="s">
        <v>231</v>
      </c>
      <c r="E56" s="93" t="s">
        <v>232</v>
      </c>
      <c r="F56" s="93" t="s">
        <v>29</v>
      </c>
      <c r="G56" s="93" t="s">
        <v>233</v>
      </c>
      <c r="H56" s="93" t="s">
        <v>234</v>
      </c>
      <c r="I56" s="93" t="s">
        <v>235</v>
      </c>
      <c r="J56" s="93" t="s">
        <v>236</v>
      </c>
      <c r="K56" s="93" t="s">
        <v>237</v>
      </c>
      <c r="L56" s="93" t="s">
        <v>238</v>
      </c>
      <c r="M56" s="93" t="s">
        <v>239</v>
      </c>
      <c r="N56" s="93" t="s">
        <v>206</v>
      </c>
      <c r="O56" s="93" t="s">
        <v>27</v>
      </c>
      <c r="P56" s="93" t="s">
        <v>28</v>
      </c>
      <c r="Q56" s="93" t="s">
        <v>31</v>
      </c>
      <c r="R56" s="93" t="s">
        <v>30</v>
      </c>
      <c r="S56" s="93" t="s">
        <v>33</v>
      </c>
      <c r="T56" s="93" t="s">
        <v>32</v>
      </c>
      <c r="U56" s="93" t="s">
        <v>36</v>
      </c>
      <c r="V56" s="93" t="s">
        <v>34</v>
      </c>
      <c r="W56" s="93" t="s">
        <v>41</v>
      </c>
      <c r="X56" s="94" t="s">
        <v>240</v>
      </c>
      <c r="Y56" s="175" t="s">
        <v>241</v>
      </c>
      <c r="Z56" s="175"/>
      <c r="AA56" s="175"/>
    </row>
    <row r="57" spans="1:35" ht="15.6" x14ac:dyDescent="0.3">
      <c r="A57" s="89"/>
      <c r="B57" s="89"/>
      <c r="C57" s="90">
        <v>1</v>
      </c>
      <c r="D57" s="92" t="s">
        <v>214</v>
      </c>
      <c r="E57" s="93">
        <v>44</v>
      </c>
      <c r="F57" s="93">
        <v>44</v>
      </c>
      <c r="G57" s="93">
        <f>F57/E57*100</f>
        <v>100</v>
      </c>
      <c r="H57" s="93">
        <v>0</v>
      </c>
      <c r="I57" s="93">
        <f>COUNTIFS(E7:E50,"&gt;=33",E7:E50,"&lt;=44")</f>
        <v>0</v>
      </c>
      <c r="J57" s="93">
        <f>COUNTIFS(E7:E50,"&gt;=45",E7:E50,"&lt;=59")</f>
        <v>0</v>
      </c>
      <c r="K57" s="93">
        <f>COUNTIFS(E7:E50,"&gt;=60",E7:E50,"&lt;=74")</f>
        <v>0</v>
      </c>
      <c r="L57" s="93">
        <f>COUNTIFS(E7:E50,"&gt;=75",E7:E50,"&lt;=89")</f>
        <v>11</v>
      </c>
      <c r="M57" s="93">
        <f>COUNTIFS(E7:E50,"&gt;=90",E7:E50,"&lt;=100")</f>
        <v>33</v>
      </c>
      <c r="N57" s="93">
        <f>SUM(H57:M57)</f>
        <v>44</v>
      </c>
      <c r="O57" s="93">
        <f>COUNTIF(F7:F50,"A1")</f>
        <v>25</v>
      </c>
      <c r="P57" s="93">
        <f>COUNTIF(F7:F50,"A2")</f>
        <v>8</v>
      </c>
      <c r="Q57" s="93">
        <f>COUNTIF(F7:F50,"B1")</f>
        <v>6</v>
      </c>
      <c r="R57" s="93">
        <f>COUNTIF(F7:F50,"B2")</f>
        <v>1</v>
      </c>
      <c r="S57" s="93">
        <f>COUNTIF(F7:F50,"C1")</f>
        <v>4</v>
      </c>
      <c r="T57" s="93">
        <f>COUNTIF(F7:F50,"C2")</f>
        <v>0</v>
      </c>
      <c r="U57" s="93">
        <f>COUNTIF(F7:F50,"D1")</f>
        <v>0</v>
      </c>
      <c r="V57" s="93">
        <f>COUNTIF(F7:F50,"D2")</f>
        <v>0</v>
      </c>
      <c r="W57" s="93">
        <f>COUNTIF(F7:F50,"E")</f>
        <v>0</v>
      </c>
      <c r="X57" s="95">
        <f>(O57*8+P57*7+Q57*6+R57*5+S57*4+T57*3+U57*2+V57)*100/(8*E57)</f>
        <v>88.920454545454547</v>
      </c>
      <c r="Y57" s="171" t="s">
        <v>272</v>
      </c>
      <c r="Z57" s="171"/>
      <c r="AA57" s="171"/>
    </row>
    <row r="58" spans="1:35" ht="15.6" x14ac:dyDescent="0.3">
      <c r="A58" s="89"/>
      <c r="B58" s="89"/>
      <c r="C58" s="90">
        <v>2</v>
      </c>
      <c r="D58" s="90" t="s">
        <v>215</v>
      </c>
      <c r="E58" s="96">
        <v>44</v>
      </c>
      <c r="F58" s="96">
        <v>44</v>
      </c>
      <c r="G58" s="96">
        <f t="shared" ref="G58:G65" si="2">F58/E58*100</f>
        <v>100</v>
      </c>
      <c r="H58" s="96">
        <v>0</v>
      </c>
      <c r="I58" s="93">
        <f>COUNTIFS(G7:G50,"&gt;=33",G7:G50,"&lt;=44")</f>
        <v>0</v>
      </c>
      <c r="J58" s="93">
        <f>COUNTIFS(G7:G50,"&gt;=45",G7:G50,"&lt;=59")</f>
        <v>6</v>
      </c>
      <c r="K58" s="93">
        <f>COUNTIFS(G7:G50,"&gt;=60",G7:G50,"&lt;=74")</f>
        <v>10</v>
      </c>
      <c r="L58" s="93">
        <f>COUNTIFS(G7:G50,"&gt;=75",G7:G50,"&lt;=89")</f>
        <v>10</v>
      </c>
      <c r="M58" s="93">
        <f>COUNTIFS(G7:G50,"&gt;=90",G7:G50,"&lt;=100")</f>
        <v>18</v>
      </c>
      <c r="N58" s="93">
        <f t="shared" ref="N58:N63" si="3">SUM(H58:M58)</f>
        <v>44</v>
      </c>
      <c r="O58" s="93">
        <f>COUNTIF(H7:H50,"A1")</f>
        <v>12</v>
      </c>
      <c r="P58" s="93">
        <f>COUNTIF(H7:H50,"A2")</f>
        <v>6</v>
      </c>
      <c r="Q58" s="93">
        <f>COUNTIF(H7:H50,"B1")</f>
        <v>9</v>
      </c>
      <c r="R58" s="93">
        <f>COUNTIF(H7:H50,"B2")</f>
        <v>5</v>
      </c>
      <c r="S58" s="93">
        <f>COUNTIF(H7:H50,"C1")</f>
        <v>5</v>
      </c>
      <c r="T58" s="93">
        <f>COUNTIF(H7:H50,"C2")</f>
        <v>4</v>
      </c>
      <c r="U58" s="93">
        <f>COUNTIF(H7:H50,"D1")</f>
        <v>3</v>
      </c>
      <c r="V58" s="93">
        <f>COUNTIF(H7:H50,"D2")</f>
        <v>0</v>
      </c>
      <c r="W58" s="93">
        <f>COUNTIF(H7:H50,"E")</f>
        <v>0</v>
      </c>
      <c r="X58" s="97">
        <f t="shared" ref="X58:X63" si="4">(O58*8+P58*7+Q58*6+R58*5+S58*4+T58*3+U58*2+V58)*100/(8*E58)</f>
        <v>72.443181818181813</v>
      </c>
      <c r="Y58" s="171" t="s">
        <v>242</v>
      </c>
      <c r="Z58" s="171"/>
      <c r="AA58" s="171"/>
    </row>
    <row r="59" spans="1:35" ht="15.6" x14ac:dyDescent="0.3">
      <c r="A59" s="89"/>
      <c r="B59" s="89"/>
      <c r="C59" s="90">
        <v>3</v>
      </c>
      <c r="D59" s="90" t="s">
        <v>216</v>
      </c>
      <c r="E59" s="96">
        <v>44</v>
      </c>
      <c r="F59" s="96">
        <v>44</v>
      </c>
      <c r="G59" s="96">
        <f t="shared" si="2"/>
        <v>100</v>
      </c>
      <c r="H59" s="96">
        <v>0</v>
      </c>
      <c r="I59" s="93">
        <f>COUNTIFS(I7:I50,"&gt;=33",I7:I50,"&lt;=44")</f>
        <v>0</v>
      </c>
      <c r="J59" s="93">
        <f>COUNTIFS(I7:I50,"&gt;=45",I7:I50,"&lt;=59")</f>
        <v>3</v>
      </c>
      <c r="K59" s="93">
        <f>COUNTIFS(I7:I50,"&gt;=60",I7:I50,"&lt;=74")</f>
        <v>8</v>
      </c>
      <c r="L59" s="93">
        <f>COUNTIFS(I7:I50,"&gt;=75",I7:I50,"&lt;=89")</f>
        <v>20</v>
      </c>
      <c r="M59" s="93">
        <f>COUNTIFS(I7:I50,"&gt;=90",I7:I50,"&lt;=100")</f>
        <v>13</v>
      </c>
      <c r="N59" s="93">
        <f t="shared" si="3"/>
        <v>44</v>
      </c>
      <c r="O59" s="93">
        <f>COUNTIF(J7:J50,"A1")</f>
        <v>11</v>
      </c>
      <c r="P59" s="93">
        <f>COUNTIF(J7:J50,"A2")</f>
        <v>10</v>
      </c>
      <c r="Q59" s="93">
        <f>COUNTIF(J7:J50,"B1")</f>
        <v>9</v>
      </c>
      <c r="R59" s="93">
        <f>COUNTIF(J7:J50,"B2")</f>
        <v>6</v>
      </c>
      <c r="S59" s="93">
        <f>COUNTIF(J7:J50,"C1")</f>
        <v>5</v>
      </c>
      <c r="T59" s="93">
        <f>COUNTIF(J7:J50,"C2")</f>
        <v>0</v>
      </c>
      <c r="U59" s="93">
        <f>COUNTIF(J7:J50,"D1")</f>
        <v>1</v>
      </c>
      <c r="V59" s="93">
        <f>COUNTIF(J7:J50,"D2")</f>
        <v>2</v>
      </c>
      <c r="W59" s="93">
        <f>COUNTIF(J7:J50,"E")</f>
        <v>0</v>
      </c>
      <c r="X59" s="97">
        <f t="shared" si="4"/>
        <v>75.568181818181813</v>
      </c>
      <c r="Y59" s="171" t="s">
        <v>243</v>
      </c>
      <c r="Z59" s="171"/>
      <c r="AA59" s="171"/>
    </row>
    <row r="60" spans="1:35" ht="15.6" x14ac:dyDescent="0.3">
      <c r="A60" s="89"/>
      <c r="B60" s="89"/>
      <c r="C60" s="90">
        <v>4</v>
      </c>
      <c r="D60" s="90" t="s">
        <v>217</v>
      </c>
      <c r="E60" s="96">
        <v>44</v>
      </c>
      <c r="F60" s="96">
        <v>44</v>
      </c>
      <c r="G60" s="96">
        <f t="shared" si="2"/>
        <v>100</v>
      </c>
      <c r="H60" s="96">
        <v>0</v>
      </c>
      <c r="I60" s="93">
        <f>COUNTIFS(K7:K50,"&gt;=33",K7:K50,"&lt;=44")</f>
        <v>0</v>
      </c>
      <c r="J60" s="93">
        <f>COUNTIFS(K7:K50,"&gt;=45",K7:K50,"&lt;=59")</f>
        <v>1</v>
      </c>
      <c r="K60" s="93">
        <f>COUNTIFS(K7:K50,"&gt;=60",K7:K50,"&lt;=74")</f>
        <v>9</v>
      </c>
      <c r="L60" s="93">
        <f>COUNTIFS(K7:K50,"&gt;=75",K7:K50,"&lt;=89")</f>
        <v>22</v>
      </c>
      <c r="M60" s="93">
        <f>COUNTIFS(K7:K50,"&gt;=90",K7:K50,"&lt;=100")</f>
        <v>12</v>
      </c>
      <c r="N60" s="93">
        <f t="shared" si="3"/>
        <v>44</v>
      </c>
      <c r="O60" s="93">
        <f>COUNTIF(L7:L50,"A1")</f>
        <v>9</v>
      </c>
      <c r="P60" s="93">
        <f>COUNTIF(L7:L50,"A2")</f>
        <v>12</v>
      </c>
      <c r="Q60" s="93">
        <f>COUNTIF(L7:L50,"B1")</f>
        <v>12</v>
      </c>
      <c r="R60" s="93">
        <f>COUNTIF(L7:L50,"B2")</f>
        <v>2</v>
      </c>
      <c r="S60" s="93">
        <f>COUNTIF(L7:L50,"C1")</f>
        <v>4</v>
      </c>
      <c r="T60" s="93">
        <f>COUNTIF(L7:L50,"C2")</f>
        <v>4</v>
      </c>
      <c r="U60" s="93">
        <f>COUNTIF(L7:L50,"D1")</f>
        <v>0</v>
      </c>
      <c r="V60" s="93">
        <f>COUNTIF(L7:L50,"D2")</f>
        <v>1</v>
      </c>
      <c r="W60" s="93">
        <f>COUNTIF(R6:R52,"E")</f>
        <v>0</v>
      </c>
      <c r="X60" s="97">
        <f t="shared" si="4"/>
        <v>75.852272727272734</v>
      </c>
      <c r="Y60" s="171" t="s">
        <v>271</v>
      </c>
      <c r="Z60" s="171"/>
      <c r="AA60" s="171"/>
    </row>
    <row r="61" spans="1:35" ht="15.6" x14ac:dyDescent="0.3">
      <c r="A61" s="89"/>
      <c r="B61" s="89"/>
      <c r="C61" s="90">
        <v>5</v>
      </c>
      <c r="D61" s="90" t="s">
        <v>244</v>
      </c>
      <c r="E61" s="96">
        <v>31</v>
      </c>
      <c r="F61" s="96">
        <v>31</v>
      </c>
      <c r="G61" s="96">
        <f t="shared" si="2"/>
        <v>100</v>
      </c>
      <c r="H61" s="96">
        <v>0</v>
      </c>
      <c r="I61" s="93">
        <f>COUNTIFS(M7:M50,"&gt;=33",M7:M50,"&lt;=44")</f>
        <v>0</v>
      </c>
      <c r="J61" s="93">
        <f>COUNTIFS(M7:M50,"&gt;=45",M7:M50,"&lt;=59")</f>
        <v>0</v>
      </c>
      <c r="K61" s="93">
        <f>COUNTIFS(M7:M50,"&gt;=60",M7:M50,"&lt;=74")</f>
        <v>0</v>
      </c>
      <c r="L61" s="93">
        <f>COUNTIFS(M7:M50,"&gt;=75",M7:M50,"&lt;=89")</f>
        <v>13</v>
      </c>
      <c r="M61" s="93">
        <f>COUNTIFS(M7:M50,"&gt;=90",M7:M50,"&lt;=100")</f>
        <v>18</v>
      </c>
      <c r="N61" s="93">
        <f t="shared" si="3"/>
        <v>31</v>
      </c>
      <c r="O61" s="93">
        <f>COUNTIF(N7:N50,"A1")</f>
        <v>6</v>
      </c>
      <c r="P61" s="93">
        <f>COUNTIF(N7:N50,"A2")</f>
        <v>6</v>
      </c>
      <c r="Q61" s="93">
        <f>COUNTIF(N7:N50,"B1")</f>
        <v>6</v>
      </c>
      <c r="R61" s="93">
        <f>COUNTIF(N7:N50,"B2")</f>
        <v>6</v>
      </c>
      <c r="S61" s="93">
        <f>COUNTIF(N7:N50,"C1")</f>
        <v>4</v>
      </c>
      <c r="T61" s="93">
        <f>COUNTIF(N7:N50,"C2")</f>
        <v>3</v>
      </c>
      <c r="U61" s="93">
        <f>COUNTIF(N7:N50,"D1")</f>
        <v>0</v>
      </c>
      <c r="V61" s="93">
        <f>COUNTIF(N7:N50,"D2")</f>
        <v>0</v>
      </c>
      <c r="W61" s="93">
        <f>COUNTIF(N7:N50,"E")</f>
        <v>0</v>
      </c>
      <c r="X61" s="97">
        <f t="shared" si="4"/>
        <v>72.983870967741936</v>
      </c>
      <c r="Y61" s="171" t="s">
        <v>248</v>
      </c>
      <c r="Z61" s="171"/>
      <c r="AA61" s="171"/>
    </row>
    <row r="62" spans="1:35" ht="15.6" x14ac:dyDescent="0.3">
      <c r="A62" s="89"/>
      <c r="B62" s="89"/>
      <c r="C62" s="90">
        <v>8</v>
      </c>
      <c r="D62" s="90" t="s">
        <v>247</v>
      </c>
      <c r="E62" s="96">
        <v>12</v>
      </c>
      <c r="F62" s="96">
        <v>12</v>
      </c>
      <c r="G62" s="96">
        <f t="shared" si="2"/>
        <v>100</v>
      </c>
      <c r="H62" s="96">
        <v>0</v>
      </c>
      <c r="I62" s="93">
        <f>COUNTIFS(M8:M51,"&gt;=33",M8:M51,"&lt;=44")</f>
        <v>0</v>
      </c>
      <c r="J62" s="93">
        <f>COUNTIFS(S7:S50,"&gt;=45",S7:S50,"&lt;=59")</f>
        <v>0</v>
      </c>
      <c r="K62" s="93">
        <f>COUNTIFS(S7:S50,"&gt;=60",S7:S50,"&lt;=74")</f>
        <v>1</v>
      </c>
      <c r="L62" s="93">
        <f>COUNTIFS(S7:S50,"&gt;=75",S7:S50,"&lt;=89")</f>
        <v>6</v>
      </c>
      <c r="M62" s="93">
        <f>COUNTIFS(S7:S50,"&gt;=90",S7:S50,"&lt;=100")</f>
        <v>5</v>
      </c>
      <c r="N62" s="93">
        <f t="shared" si="3"/>
        <v>12</v>
      </c>
      <c r="O62" s="93">
        <f>COUNTIF(T7:T50,"A1")</f>
        <v>3</v>
      </c>
      <c r="P62" s="93">
        <f>COUNTIF(T7:T50,"A2")</f>
        <v>0</v>
      </c>
      <c r="Q62" s="93">
        <f>COUNTIF(T7:T50,"B1")</f>
        <v>3</v>
      </c>
      <c r="R62" s="93">
        <f>COUNTIF(T7:T50,"B2")</f>
        <v>3</v>
      </c>
      <c r="S62" s="93">
        <f>COUNTIF(T7:T50,"C1")</f>
        <v>2</v>
      </c>
      <c r="T62" s="93">
        <f>COUNTIF(T7:T50,"C2")</f>
        <v>0</v>
      </c>
      <c r="U62" s="93">
        <f>COUNTIF(T7:T50,"D1")</f>
        <v>1</v>
      </c>
      <c r="V62" s="93">
        <f>COUNTIF(T7:T50,"D2")</f>
        <v>0</v>
      </c>
      <c r="W62" s="93">
        <f>COUNTIF(T7:T50,"E")</f>
        <v>0</v>
      </c>
      <c r="X62" s="97">
        <f t="shared" si="4"/>
        <v>69.791666666666671</v>
      </c>
      <c r="Y62" s="171" t="s">
        <v>250</v>
      </c>
      <c r="Z62" s="171"/>
      <c r="AA62" s="171"/>
    </row>
    <row r="63" spans="1:35" ht="15.6" x14ac:dyDescent="0.3">
      <c r="A63" s="89"/>
      <c r="B63" s="89"/>
      <c r="C63" s="90">
        <v>9</v>
      </c>
      <c r="D63" s="90" t="s">
        <v>222</v>
      </c>
      <c r="E63" s="96">
        <v>1</v>
      </c>
      <c r="F63" s="96">
        <v>1</v>
      </c>
      <c r="G63" s="96">
        <f t="shared" si="2"/>
        <v>100</v>
      </c>
      <c r="H63" s="96">
        <v>0</v>
      </c>
      <c r="I63" s="93">
        <v>0</v>
      </c>
      <c r="J63" s="93">
        <v>0</v>
      </c>
      <c r="K63" s="93">
        <v>0</v>
      </c>
      <c r="L63" s="93">
        <v>1</v>
      </c>
      <c r="M63" s="93">
        <v>0</v>
      </c>
      <c r="N63" s="93">
        <f t="shared" si="3"/>
        <v>1</v>
      </c>
      <c r="O63" s="93">
        <v>0</v>
      </c>
      <c r="P63" s="93">
        <v>0</v>
      </c>
      <c r="Q63" s="93">
        <v>1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7">
        <f t="shared" si="4"/>
        <v>75</v>
      </c>
      <c r="Y63" s="171" t="s">
        <v>259</v>
      </c>
      <c r="Z63" s="171"/>
      <c r="AA63" s="171"/>
    </row>
    <row r="64" spans="1:35" ht="15.6" x14ac:dyDescent="0.3">
      <c r="A64" s="89"/>
      <c r="B64" s="89"/>
      <c r="C64" s="90">
        <v>10</v>
      </c>
      <c r="D64" s="90" t="s">
        <v>269</v>
      </c>
      <c r="E64" s="96">
        <v>6</v>
      </c>
      <c r="F64" s="96">
        <v>6</v>
      </c>
      <c r="G64" s="96">
        <f t="shared" ref="G64" si="5">F64/E64*100</f>
        <v>100</v>
      </c>
      <c r="H64" s="96">
        <v>0</v>
      </c>
      <c r="I64" s="93">
        <f>COUNTIFS(W7:W50,"&gt;=33",W7:W50,"&lt;=44")</f>
        <v>0</v>
      </c>
      <c r="J64" s="93">
        <f>COUNTIFS(W7:W50,"&gt;=45",W7:W50,"&lt;=59")</f>
        <v>0</v>
      </c>
      <c r="K64" s="93">
        <f>COUNTIFS(W7:W50,"&gt;=60",W7:W50,"&lt;=74")</f>
        <v>0</v>
      </c>
      <c r="L64" s="93">
        <f>COUNTIFS(W7:W50,"&gt;=75",W7:W50,"&lt;=89")</f>
        <v>2</v>
      </c>
      <c r="M64" s="93">
        <f>COUNTIFS(W7:W50,"&gt;=90",W7:W50,"&lt;=100")</f>
        <v>4</v>
      </c>
      <c r="N64" s="93">
        <f t="shared" ref="N64" si="6">SUM(H64:M64)</f>
        <v>6</v>
      </c>
      <c r="O64" s="93">
        <v>2</v>
      </c>
      <c r="P64" s="93">
        <v>2</v>
      </c>
      <c r="Q64" s="93">
        <v>0</v>
      </c>
      <c r="R64" s="93">
        <v>0</v>
      </c>
      <c r="S64" s="93">
        <v>2</v>
      </c>
      <c r="T64" s="93">
        <v>0</v>
      </c>
      <c r="U64" s="93">
        <v>0</v>
      </c>
      <c r="V64" s="93">
        <v>0</v>
      </c>
      <c r="W64" s="93">
        <v>0</v>
      </c>
      <c r="X64" s="97">
        <f t="shared" ref="X64" si="7">(O64*8+P64*7+Q64*6+R64*5+S64*4+T64*3+U64*2+V64)*100/(8*E64)</f>
        <v>79.166666666666671</v>
      </c>
      <c r="Y64" s="171" t="s">
        <v>270</v>
      </c>
      <c r="Z64" s="171"/>
      <c r="AA64" s="171"/>
    </row>
    <row r="65" spans="1:27" ht="15.6" x14ac:dyDescent="0.3">
      <c r="A65" s="89"/>
      <c r="B65" s="89"/>
      <c r="C65" s="98"/>
      <c r="D65" s="99" t="s">
        <v>268</v>
      </c>
      <c r="E65" s="99">
        <v>44</v>
      </c>
      <c r="F65" s="99">
        <v>44</v>
      </c>
      <c r="G65" s="99">
        <f t="shared" si="2"/>
        <v>100</v>
      </c>
      <c r="H65" s="99">
        <v>0</v>
      </c>
      <c r="I65" s="93">
        <f>COUNTIFS(AF7:AF50,"&gt;=33",AF7:AF50,"&lt;=44")</f>
        <v>0</v>
      </c>
      <c r="J65" s="93">
        <f>COUNTIFS(AF7:AF50,"&gt;=45",AF7:AF50,"&lt;=59")</f>
        <v>0</v>
      </c>
      <c r="K65" s="93">
        <f>COUNTIFS(AF7:AF50,"&gt;=60",AF7:AF50,"&lt;75")</f>
        <v>8</v>
      </c>
      <c r="L65" s="93">
        <f>COUNTIFS(AF7:AF50,"&gt;=75",AF7:AF50,"&lt;=89")</f>
        <v>19</v>
      </c>
      <c r="M65" s="93">
        <f>COUNTIFS(AF7:AF50,"&gt;=90",AF7:AF50,"&lt;=100")</f>
        <v>17</v>
      </c>
      <c r="N65" s="100">
        <f t="shared" ref="N65" si="8">SUM(I65:M65)</f>
        <v>44</v>
      </c>
      <c r="O65" s="100">
        <f>SUM(O57:O64)</f>
        <v>68</v>
      </c>
      <c r="P65" s="100">
        <f t="shared" ref="P65:W65" si="9">SUM(P57:P64)</f>
        <v>44</v>
      </c>
      <c r="Q65" s="100">
        <f t="shared" si="9"/>
        <v>46</v>
      </c>
      <c r="R65" s="100">
        <f t="shared" si="9"/>
        <v>23</v>
      </c>
      <c r="S65" s="100">
        <f t="shared" si="9"/>
        <v>26</v>
      </c>
      <c r="T65" s="100">
        <f t="shared" si="9"/>
        <v>11</v>
      </c>
      <c r="U65" s="100">
        <f t="shared" si="9"/>
        <v>5</v>
      </c>
      <c r="V65" s="100">
        <f t="shared" si="9"/>
        <v>3</v>
      </c>
      <c r="W65" s="100">
        <f t="shared" si="9"/>
        <v>0</v>
      </c>
      <c r="X65" s="101">
        <f>(O65*8+P65*7+Q65*6+R65*5+S65*4+T65*3+U65*2+V65)*100/(40*E65)</f>
        <v>79.147727272727266</v>
      </c>
      <c r="Y65" s="170" t="s">
        <v>273</v>
      </c>
      <c r="Z65" s="170"/>
      <c r="AA65" s="170"/>
    </row>
  </sheetData>
  <autoFilter ref="A6:AI50" xr:uid="{84C63586-396E-4D9B-AB6E-F066C5A5478D}"/>
  <mergeCells count="31">
    <mergeCell ref="B1:AG1"/>
    <mergeCell ref="B3:AG3"/>
    <mergeCell ref="AH5:AH6"/>
    <mergeCell ref="Q5:R5"/>
    <mergeCell ref="S5:T5"/>
    <mergeCell ref="U5:V5"/>
    <mergeCell ref="W5:X5"/>
    <mergeCell ref="Y5:Z5"/>
    <mergeCell ref="AA5:AB5"/>
    <mergeCell ref="B2:AG2"/>
    <mergeCell ref="AE5:AE6"/>
    <mergeCell ref="AF5:AF6"/>
    <mergeCell ref="AG5:AG6"/>
    <mergeCell ref="D55:X55"/>
    <mergeCell ref="Y56:AA56"/>
    <mergeCell ref="Y57:AA57"/>
    <mergeCell ref="Y58:AA58"/>
    <mergeCell ref="AC5:AD5"/>
    <mergeCell ref="E5:F5"/>
    <mergeCell ref="G5:H5"/>
    <mergeCell ref="I5:J5"/>
    <mergeCell ref="K5:L5"/>
    <mergeCell ref="M5:N5"/>
    <mergeCell ref="O5:P5"/>
    <mergeCell ref="Y65:AA65"/>
    <mergeCell ref="Y64:AA64"/>
    <mergeCell ref="Y63:AA63"/>
    <mergeCell ref="Y59:AA59"/>
    <mergeCell ref="Y60:AA60"/>
    <mergeCell ref="Y61:AA61"/>
    <mergeCell ref="Y62:AA62"/>
  </mergeCells>
  <conditionalFormatting sqref="C55:AA6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{F105B17C-4781-44EC-B2E2-5E4F42BFAA5C}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05B17C-4781-44EC-B2E2-5E4F42BFAA5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C55:AA65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9AEC-780A-491B-B23F-1FC72136DB6F}">
  <dimension ref="A1:AI60"/>
  <sheetViews>
    <sheetView workbookViewId="0">
      <selection activeCell="E48" sqref="E48"/>
    </sheetView>
  </sheetViews>
  <sheetFormatPr defaultRowHeight="14.4" x14ac:dyDescent="0.3"/>
  <cols>
    <col min="1" max="1" width="4.33203125" customWidth="1"/>
    <col min="2" max="2" width="10.33203125" bestFit="1" customWidth="1"/>
    <col min="3" max="3" width="4.5546875" customWidth="1"/>
    <col min="4" max="4" width="27.33203125" customWidth="1"/>
    <col min="5" max="30" width="4.77734375" customWidth="1"/>
    <col min="31" max="31" width="5.88671875" customWidth="1"/>
    <col min="32" max="32" width="5.6640625" customWidth="1"/>
    <col min="33" max="33" width="7.21875" customWidth="1"/>
    <col min="34" max="34" width="9.6640625" bestFit="1" customWidth="1"/>
    <col min="35" max="35" width="10.33203125" bestFit="1" customWidth="1"/>
  </cols>
  <sheetData>
    <row r="1" spans="1:35" ht="18" x14ac:dyDescent="0.35">
      <c r="A1" s="126"/>
      <c r="B1" s="126"/>
      <c r="C1" s="126"/>
      <c r="D1" s="192" t="s">
        <v>281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5" ht="18" x14ac:dyDescent="0.35">
      <c r="A2" s="126"/>
      <c r="B2" s="126"/>
      <c r="C2" s="126"/>
      <c r="D2" s="192" t="s">
        <v>282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</row>
    <row r="3" spans="1:35" ht="18" x14ac:dyDescent="0.35">
      <c r="A3" s="126"/>
      <c r="B3" s="126"/>
      <c r="C3" s="126"/>
      <c r="D3" s="192" t="s">
        <v>283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5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</row>
    <row r="5" spans="1:35" x14ac:dyDescent="0.3">
      <c r="A5" s="41" t="s">
        <v>213</v>
      </c>
      <c r="B5" s="41" t="s">
        <v>207</v>
      </c>
      <c r="C5" s="41" t="s">
        <v>208</v>
      </c>
      <c r="D5" s="41" t="s">
        <v>209</v>
      </c>
      <c r="E5" s="177" t="s">
        <v>214</v>
      </c>
      <c r="F5" s="177"/>
      <c r="G5" s="178" t="s">
        <v>215</v>
      </c>
      <c r="H5" s="178"/>
      <c r="I5" s="179" t="s">
        <v>216</v>
      </c>
      <c r="J5" s="179"/>
      <c r="K5" s="180" t="s">
        <v>217</v>
      </c>
      <c r="L5" s="180"/>
      <c r="M5" s="181" t="s">
        <v>218</v>
      </c>
      <c r="N5" s="181"/>
      <c r="O5" s="182" t="s">
        <v>220</v>
      </c>
      <c r="P5" s="182"/>
      <c r="Q5" s="184" t="s">
        <v>224</v>
      </c>
      <c r="R5" s="184"/>
      <c r="S5" s="179" t="s">
        <v>221</v>
      </c>
      <c r="T5" s="179"/>
      <c r="U5" s="185" t="s">
        <v>222</v>
      </c>
      <c r="V5" s="185"/>
      <c r="W5" s="150" t="s">
        <v>219</v>
      </c>
      <c r="X5" s="150"/>
      <c r="Y5" s="186" t="s">
        <v>225</v>
      </c>
      <c r="Z5" s="186"/>
      <c r="AA5" s="187" t="s">
        <v>226</v>
      </c>
      <c r="AB5" s="187"/>
      <c r="AC5" s="176" t="s">
        <v>227</v>
      </c>
      <c r="AD5" s="176"/>
      <c r="AE5" s="136" t="s">
        <v>206</v>
      </c>
      <c r="AF5" s="136" t="s">
        <v>229</v>
      </c>
      <c r="AG5" s="146" t="s">
        <v>230</v>
      </c>
      <c r="AH5" s="148" t="s">
        <v>228</v>
      </c>
      <c r="AI5" s="126"/>
    </row>
    <row r="6" spans="1:35" s="5" customFormat="1" x14ac:dyDescent="0.3">
      <c r="A6" s="125"/>
      <c r="B6" s="125"/>
      <c r="C6" s="125"/>
      <c r="D6" s="125"/>
      <c r="E6" s="38" t="s">
        <v>211</v>
      </c>
      <c r="F6" s="38" t="s">
        <v>212</v>
      </c>
      <c r="G6" s="23" t="s">
        <v>211</v>
      </c>
      <c r="H6" s="23" t="s">
        <v>212</v>
      </c>
      <c r="I6" s="25" t="s">
        <v>211</v>
      </c>
      <c r="J6" s="25" t="s">
        <v>212</v>
      </c>
      <c r="K6" s="35" t="s">
        <v>211</v>
      </c>
      <c r="L6" s="35" t="s">
        <v>212</v>
      </c>
      <c r="M6" s="32" t="s">
        <v>211</v>
      </c>
      <c r="N6" s="32" t="s">
        <v>212</v>
      </c>
      <c r="O6" s="30" t="s">
        <v>211</v>
      </c>
      <c r="P6" s="30" t="s">
        <v>212</v>
      </c>
      <c r="Q6" s="27" t="s">
        <v>211</v>
      </c>
      <c r="R6" s="27" t="s">
        <v>212</v>
      </c>
      <c r="S6" s="25" t="s">
        <v>211</v>
      </c>
      <c r="T6" s="25" t="s">
        <v>212</v>
      </c>
      <c r="U6" s="23" t="s">
        <v>211</v>
      </c>
      <c r="V6" s="23" t="s">
        <v>212</v>
      </c>
      <c r="W6" s="4" t="s">
        <v>211</v>
      </c>
      <c r="X6" s="4" t="s">
        <v>212</v>
      </c>
      <c r="Y6" s="6" t="s">
        <v>211</v>
      </c>
      <c r="Z6" s="6" t="s">
        <v>212</v>
      </c>
      <c r="AA6" s="12" t="s">
        <v>211</v>
      </c>
      <c r="AB6" s="12" t="s">
        <v>212</v>
      </c>
      <c r="AC6" s="9" t="s">
        <v>211</v>
      </c>
      <c r="AD6" s="9" t="s">
        <v>212</v>
      </c>
      <c r="AE6" s="137"/>
      <c r="AF6" s="137"/>
      <c r="AG6" s="147"/>
      <c r="AH6" s="149"/>
      <c r="AI6" s="127"/>
    </row>
    <row r="7" spans="1:35" x14ac:dyDescent="0.3">
      <c r="A7" s="41">
        <v>1</v>
      </c>
      <c r="B7" s="41">
        <v>15609676</v>
      </c>
      <c r="C7" s="41" t="s">
        <v>68</v>
      </c>
      <c r="D7" s="41" t="s">
        <v>108</v>
      </c>
      <c r="E7" s="39">
        <v>92</v>
      </c>
      <c r="F7" s="39" t="s">
        <v>28</v>
      </c>
      <c r="G7" s="21"/>
      <c r="H7" s="21"/>
      <c r="I7" s="26">
        <v>66</v>
      </c>
      <c r="J7" s="26" t="s">
        <v>32</v>
      </c>
      <c r="K7" s="36">
        <v>65</v>
      </c>
      <c r="L7" s="36" t="s">
        <v>32</v>
      </c>
      <c r="M7" s="33"/>
      <c r="N7" s="33"/>
      <c r="O7" s="31">
        <v>82</v>
      </c>
      <c r="P7" s="31" t="s">
        <v>30</v>
      </c>
      <c r="Q7" s="28"/>
      <c r="R7" s="28"/>
      <c r="S7" s="26"/>
      <c r="T7" s="26"/>
      <c r="U7" s="20">
        <v>86</v>
      </c>
      <c r="V7" s="20" t="s">
        <v>28</v>
      </c>
      <c r="W7" s="2">
        <v>85</v>
      </c>
      <c r="X7" s="2" t="s">
        <v>31</v>
      </c>
      <c r="Y7" s="8"/>
      <c r="Z7" s="8"/>
      <c r="AA7" s="14"/>
      <c r="AB7" s="14"/>
      <c r="AC7" s="11"/>
      <c r="AD7" s="11"/>
      <c r="AE7" s="43">
        <f>SUM(E7,G7,I7,K7,M7,O7,Q7,S7,U7,Y7,AA7,AC7,)</f>
        <v>391</v>
      </c>
      <c r="AF7" s="43">
        <f>AE7/5</f>
        <v>78.2</v>
      </c>
      <c r="AG7" s="11"/>
      <c r="AH7" s="2" t="s">
        <v>29</v>
      </c>
      <c r="AI7" s="126"/>
    </row>
    <row r="8" spans="1:35" x14ac:dyDescent="0.3">
      <c r="A8" s="41">
        <v>2</v>
      </c>
      <c r="B8" s="41">
        <v>15609677</v>
      </c>
      <c r="C8" s="41" t="s">
        <v>68</v>
      </c>
      <c r="D8" s="41" t="s">
        <v>109</v>
      </c>
      <c r="E8" s="39">
        <v>86</v>
      </c>
      <c r="F8" s="39" t="s">
        <v>31</v>
      </c>
      <c r="G8" s="21"/>
      <c r="H8" s="21"/>
      <c r="I8" s="26">
        <v>54</v>
      </c>
      <c r="J8" s="26" t="s">
        <v>34</v>
      </c>
      <c r="K8" s="36">
        <v>66</v>
      </c>
      <c r="L8" s="36" t="s">
        <v>32</v>
      </c>
      <c r="M8" s="33"/>
      <c r="N8" s="33"/>
      <c r="O8" s="31">
        <v>77</v>
      </c>
      <c r="P8" s="31" t="s">
        <v>33</v>
      </c>
      <c r="Q8" s="28"/>
      <c r="R8" s="28"/>
      <c r="S8" s="26"/>
      <c r="T8" s="26"/>
      <c r="U8" s="20">
        <v>79</v>
      </c>
      <c r="V8" s="20" t="s">
        <v>31</v>
      </c>
      <c r="W8" s="2"/>
      <c r="X8" s="2"/>
      <c r="Y8" s="8"/>
      <c r="Z8" s="8"/>
      <c r="AA8" s="14"/>
      <c r="AB8" s="14"/>
      <c r="AC8" s="11"/>
      <c r="AD8" s="11"/>
      <c r="AE8" s="43">
        <f t="shared" ref="AE8:AE44" si="0">SUM(E8,G8,I8,K8,M8,O8,Q8,S8,U8,Y8,AA8,AC8,)</f>
        <v>362</v>
      </c>
      <c r="AF8" s="43">
        <f t="shared" ref="AF8:AF44" si="1">AE8/5</f>
        <v>72.400000000000006</v>
      </c>
      <c r="AG8" s="11"/>
      <c r="AH8" s="2" t="s">
        <v>29</v>
      </c>
      <c r="AI8" s="126"/>
    </row>
    <row r="9" spans="1:35" x14ac:dyDescent="0.3">
      <c r="A9" s="41">
        <v>3</v>
      </c>
      <c r="B9" s="41">
        <v>15609678</v>
      </c>
      <c r="C9" s="41" t="s">
        <v>68</v>
      </c>
      <c r="D9" s="41" t="s">
        <v>110</v>
      </c>
      <c r="E9" s="39">
        <v>94</v>
      </c>
      <c r="F9" s="39" t="s">
        <v>27</v>
      </c>
      <c r="G9" s="21"/>
      <c r="H9" s="21"/>
      <c r="I9" s="26">
        <v>78</v>
      </c>
      <c r="J9" s="26" t="s">
        <v>31</v>
      </c>
      <c r="K9" s="36">
        <v>91</v>
      </c>
      <c r="L9" s="36" t="s">
        <v>28</v>
      </c>
      <c r="M9" s="33"/>
      <c r="N9" s="33"/>
      <c r="O9" s="31">
        <v>95</v>
      </c>
      <c r="P9" s="31" t="s">
        <v>27</v>
      </c>
      <c r="Q9" s="28"/>
      <c r="R9" s="28"/>
      <c r="S9" s="26"/>
      <c r="T9" s="26"/>
      <c r="U9" s="20">
        <v>94</v>
      </c>
      <c r="V9" s="20" t="s">
        <v>27</v>
      </c>
      <c r="W9" s="2"/>
      <c r="X9" s="2"/>
      <c r="Y9" s="8"/>
      <c r="Z9" s="8"/>
      <c r="AA9" s="14"/>
      <c r="AB9" s="14"/>
      <c r="AC9" s="11"/>
      <c r="AD9" s="11"/>
      <c r="AE9" s="43">
        <f t="shared" si="0"/>
        <v>452</v>
      </c>
      <c r="AF9" s="43">
        <f t="shared" si="1"/>
        <v>90.4</v>
      </c>
      <c r="AG9" s="11"/>
      <c r="AH9" s="2" t="s">
        <v>29</v>
      </c>
      <c r="AI9" s="126"/>
    </row>
    <row r="10" spans="1:35" x14ac:dyDescent="0.3">
      <c r="A10" s="41">
        <v>4</v>
      </c>
      <c r="B10" s="41">
        <v>15609679</v>
      </c>
      <c r="C10" s="41" t="s">
        <v>68</v>
      </c>
      <c r="D10" s="41" t="s">
        <v>111</v>
      </c>
      <c r="E10" s="39">
        <v>88</v>
      </c>
      <c r="F10" s="39" t="s">
        <v>31</v>
      </c>
      <c r="G10" s="21"/>
      <c r="H10" s="21"/>
      <c r="I10" s="26">
        <v>65</v>
      </c>
      <c r="J10" s="26" t="s">
        <v>32</v>
      </c>
      <c r="K10" s="36">
        <v>73</v>
      </c>
      <c r="L10" s="36" t="s">
        <v>30</v>
      </c>
      <c r="M10" s="33"/>
      <c r="N10" s="33"/>
      <c r="O10" s="31">
        <v>90</v>
      </c>
      <c r="P10" s="31" t="s">
        <v>31</v>
      </c>
      <c r="Q10" s="28"/>
      <c r="R10" s="28"/>
      <c r="S10" s="26"/>
      <c r="T10" s="26"/>
      <c r="U10" s="20">
        <v>85</v>
      </c>
      <c r="V10" s="20" t="s">
        <v>28</v>
      </c>
      <c r="W10" s="2">
        <v>81</v>
      </c>
      <c r="X10" s="2" t="s">
        <v>30</v>
      </c>
      <c r="Y10" s="8"/>
      <c r="Z10" s="8"/>
      <c r="AA10" s="14"/>
      <c r="AB10" s="14"/>
      <c r="AC10" s="11"/>
      <c r="AD10" s="11"/>
      <c r="AE10" s="43">
        <f t="shared" si="0"/>
        <v>401</v>
      </c>
      <c r="AF10" s="43">
        <f t="shared" si="1"/>
        <v>80.2</v>
      </c>
      <c r="AG10" s="11"/>
      <c r="AH10" s="2" t="s">
        <v>29</v>
      </c>
      <c r="AI10" s="126"/>
    </row>
    <row r="11" spans="1:35" x14ac:dyDescent="0.3">
      <c r="A11" s="41">
        <v>5</v>
      </c>
      <c r="B11" s="41">
        <v>15609680</v>
      </c>
      <c r="C11" s="41" t="s">
        <v>68</v>
      </c>
      <c r="D11" s="41" t="s">
        <v>112</v>
      </c>
      <c r="E11" s="39">
        <v>95</v>
      </c>
      <c r="F11" s="39" t="s">
        <v>27</v>
      </c>
      <c r="G11" s="21"/>
      <c r="H11" s="21"/>
      <c r="I11" s="26">
        <v>82</v>
      </c>
      <c r="J11" s="26" t="s">
        <v>31</v>
      </c>
      <c r="K11" s="36">
        <v>86</v>
      </c>
      <c r="L11" s="36" t="s">
        <v>31</v>
      </c>
      <c r="M11" s="33"/>
      <c r="N11" s="33"/>
      <c r="O11" s="31">
        <v>95</v>
      </c>
      <c r="P11" s="31" t="s">
        <v>27</v>
      </c>
      <c r="Q11" s="28"/>
      <c r="R11" s="28"/>
      <c r="S11" s="26"/>
      <c r="T11" s="26"/>
      <c r="U11" s="20">
        <v>91</v>
      </c>
      <c r="V11" s="20" t="s">
        <v>27</v>
      </c>
      <c r="W11" s="2"/>
      <c r="X11" s="2"/>
      <c r="Y11" s="8"/>
      <c r="Z11" s="8"/>
      <c r="AA11" s="14"/>
      <c r="AB11" s="14"/>
      <c r="AC11" s="11"/>
      <c r="AD11" s="11"/>
      <c r="AE11" s="43">
        <f t="shared" si="0"/>
        <v>449</v>
      </c>
      <c r="AF11" s="43">
        <f t="shared" si="1"/>
        <v>89.8</v>
      </c>
      <c r="AG11" s="11"/>
      <c r="AH11" s="2" t="s">
        <v>29</v>
      </c>
      <c r="AI11" s="126"/>
    </row>
    <row r="12" spans="1:35" x14ac:dyDescent="0.3">
      <c r="A12" s="41">
        <v>6</v>
      </c>
      <c r="B12" s="41">
        <v>15609681</v>
      </c>
      <c r="C12" s="41" t="s">
        <v>68</v>
      </c>
      <c r="D12" s="41" t="s">
        <v>113</v>
      </c>
      <c r="E12" s="39">
        <v>93</v>
      </c>
      <c r="F12" s="39" t="s">
        <v>28</v>
      </c>
      <c r="G12" s="21"/>
      <c r="H12" s="21"/>
      <c r="I12" s="26">
        <v>66</v>
      </c>
      <c r="J12" s="26" t="s">
        <v>32</v>
      </c>
      <c r="K12" s="36">
        <v>64</v>
      </c>
      <c r="L12" s="36" t="s">
        <v>32</v>
      </c>
      <c r="M12" s="33"/>
      <c r="N12" s="33"/>
      <c r="O12" s="31">
        <v>70</v>
      </c>
      <c r="P12" s="31" t="s">
        <v>32</v>
      </c>
      <c r="Q12" s="28"/>
      <c r="R12" s="28"/>
      <c r="S12" s="26"/>
      <c r="T12" s="26"/>
      <c r="U12" s="20">
        <v>83</v>
      </c>
      <c r="V12" s="20" t="s">
        <v>31</v>
      </c>
      <c r="W12" s="2">
        <v>89</v>
      </c>
      <c r="X12" s="2" t="s">
        <v>28</v>
      </c>
      <c r="Y12" s="8"/>
      <c r="Z12" s="8"/>
      <c r="AA12" s="14"/>
      <c r="AB12" s="14"/>
      <c r="AC12" s="11"/>
      <c r="AD12" s="11"/>
      <c r="AE12" s="43">
        <f t="shared" si="0"/>
        <v>376</v>
      </c>
      <c r="AF12" s="43">
        <f t="shared" si="1"/>
        <v>75.2</v>
      </c>
      <c r="AG12" s="11"/>
      <c r="AH12" s="2" t="s">
        <v>29</v>
      </c>
      <c r="AI12" s="126"/>
    </row>
    <row r="13" spans="1:35" x14ac:dyDescent="0.3">
      <c r="A13" s="41">
        <v>7</v>
      </c>
      <c r="B13" s="41">
        <v>15609682</v>
      </c>
      <c r="C13" s="41" t="s">
        <v>72</v>
      </c>
      <c r="D13" s="41" t="s">
        <v>114</v>
      </c>
      <c r="E13" s="39">
        <v>94</v>
      </c>
      <c r="F13" s="39" t="s">
        <v>27</v>
      </c>
      <c r="G13" s="21"/>
      <c r="H13" s="21"/>
      <c r="I13" s="26">
        <v>63</v>
      </c>
      <c r="J13" s="26" t="s">
        <v>36</v>
      </c>
      <c r="K13" s="36">
        <v>68</v>
      </c>
      <c r="L13" s="36" t="s">
        <v>33</v>
      </c>
      <c r="M13" s="33"/>
      <c r="N13" s="33"/>
      <c r="O13" s="31">
        <v>69</v>
      </c>
      <c r="P13" s="31" t="s">
        <v>32</v>
      </c>
      <c r="Q13" s="28"/>
      <c r="R13" s="28"/>
      <c r="S13" s="26"/>
      <c r="T13" s="26"/>
      <c r="U13" s="21">
        <v>83</v>
      </c>
      <c r="V13" s="21" t="s">
        <v>31</v>
      </c>
      <c r="W13" s="2">
        <v>89</v>
      </c>
      <c r="X13" s="2" t="s">
        <v>28</v>
      </c>
      <c r="Y13" s="8"/>
      <c r="Z13" s="8"/>
      <c r="AA13" s="14"/>
      <c r="AB13" s="14"/>
      <c r="AC13" s="11"/>
      <c r="AD13" s="11"/>
      <c r="AE13" s="43">
        <f t="shared" si="0"/>
        <v>377</v>
      </c>
      <c r="AF13" s="43">
        <f t="shared" si="1"/>
        <v>75.400000000000006</v>
      </c>
      <c r="AG13" s="11"/>
      <c r="AH13" s="2" t="s">
        <v>29</v>
      </c>
      <c r="AI13" s="126"/>
    </row>
    <row r="14" spans="1:35" x14ac:dyDescent="0.3">
      <c r="A14" s="41">
        <v>8</v>
      </c>
      <c r="B14" s="41">
        <v>15609683</v>
      </c>
      <c r="C14" s="41" t="s">
        <v>68</v>
      </c>
      <c r="D14" s="41" t="s">
        <v>115</v>
      </c>
      <c r="E14" s="39">
        <v>95</v>
      </c>
      <c r="F14" s="39" t="s">
        <v>27</v>
      </c>
      <c r="G14" s="21"/>
      <c r="H14" s="21"/>
      <c r="I14" s="26">
        <v>91</v>
      </c>
      <c r="J14" s="26" t="s">
        <v>28</v>
      </c>
      <c r="K14" s="36">
        <v>94</v>
      </c>
      <c r="L14" s="36" t="s">
        <v>28</v>
      </c>
      <c r="M14" s="33"/>
      <c r="N14" s="33"/>
      <c r="O14" s="31">
        <v>97</v>
      </c>
      <c r="P14" s="31" t="s">
        <v>27</v>
      </c>
      <c r="Q14" s="28">
        <v>96</v>
      </c>
      <c r="R14" s="28" t="s">
        <v>27</v>
      </c>
      <c r="S14" s="26"/>
      <c r="T14" s="26"/>
      <c r="U14" s="22"/>
      <c r="V14" s="22"/>
      <c r="W14" s="2"/>
      <c r="X14" s="2"/>
      <c r="Y14" s="8"/>
      <c r="Z14" s="8"/>
      <c r="AA14" s="14"/>
      <c r="AB14" s="14"/>
      <c r="AC14" s="11"/>
      <c r="AD14" s="11"/>
      <c r="AE14" s="43">
        <f t="shared" si="0"/>
        <v>473</v>
      </c>
      <c r="AF14" s="43">
        <f t="shared" si="1"/>
        <v>94.6</v>
      </c>
      <c r="AG14" s="11"/>
      <c r="AH14" s="2" t="s">
        <v>29</v>
      </c>
      <c r="AI14" s="126"/>
    </row>
    <row r="15" spans="1:35" x14ac:dyDescent="0.3">
      <c r="A15" s="41">
        <v>9</v>
      </c>
      <c r="B15" s="41">
        <v>15609684</v>
      </c>
      <c r="C15" s="41" t="s">
        <v>68</v>
      </c>
      <c r="D15" s="41" t="s">
        <v>116</v>
      </c>
      <c r="E15" s="39">
        <v>99</v>
      </c>
      <c r="F15" s="39" t="s">
        <v>27</v>
      </c>
      <c r="G15" s="21"/>
      <c r="H15" s="21"/>
      <c r="I15" s="26">
        <v>86</v>
      </c>
      <c r="J15" s="26" t="s">
        <v>28</v>
      </c>
      <c r="K15" s="36">
        <v>92</v>
      </c>
      <c r="L15" s="36" t="s">
        <v>28</v>
      </c>
      <c r="M15" s="33"/>
      <c r="N15" s="33"/>
      <c r="O15" s="31">
        <v>96</v>
      </c>
      <c r="P15" s="31" t="s">
        <v>27</v>
      </c>
      <c r="Q15" s="28">
        <v>96</v>
      </c>
      <c r="R15" s="28" t="s">
        <v>27</v>
      </c>
      <c r="S15" s="26"/>
      <c r="T15" s="26"/>
      <c r="U15" s="22"/>
      <c r="V15" s="22"/>
      <c r="W15" s="2"/>
      <c r="X15" s="2"/>
      <c r="Y15" s="8"/>
      <c r="Z15" s="8"/>
      <c r="AA15" s="14"/>
      <c r="AB15" s="14"/>
      <c r="AC15" s="11"/>
      <c r="AD15" s="11"/>
      <c r="AE15" s="43">
        <f t="shared" si="0"/>
        <v>469</v>
      </c>
      <c r="AF15" s="43">
        <f t="shared" si="1"/>
        <v>93.8</v>
      </c>
      <c r="AG15" s="11"/>
      <c r="AH15" s="2" t="s">
        <v>29</v>
      </c>
      <c r="AI15" s="126"/>
    </row>
    <row r="16" spans="1:35" x14ac:dyDescent="0.3">
      <c r="A16" s="41">
        <v>10</v>
      </c>
      <c r="B16" s="41">
        <v>15609685</v>
      </c>
      <c r="C16" s="41" t="s">
        <v>68</v>
      </c>
      <c r="D16" s="41" t="s">
        <v>117</v>
      </c>
      <c r="E16" s="39">
        <v>94</v>
      </c>
      <c r="F16" s="39" t="s">
        <v>27</v>
      </c>
      <c r="G16" s="21"/>
      <c r="H16" s="21"/>
      <c r="I16" s="26">
        <v>59</v>
      </c>
      <c r="J16" s="26" t="s">
        <v>36</v>
      </c>
      <c r="K16" s="36">
        <v>66</v>
      </c>
      <c r="L16" s="36" t="s">
        <v>32</v>
      </c>
      <c r="M16" s="33"/>
      <c r="N16" s="33"/>
      <c r="O16" s="31">
        <v>71</v>
      </c>
      <c r="P16" s="31" t="s">
        <v>32</v>
      </c>
      <c r="Q16" s="28">
        <v>85</v>
      </c>
      <c r="R16" s="28" t="s">
        <v>33</v>
      </c>
      <c r="S16" s="26"/>
      <c r="T16" s="26"/>
      <c r="U16" s="22"/>
      <c r="V16" s="22"/>
      <c r="W16" s="2">
        <v>90</v>
      </c>
      <c r="X16" s="2" t="s">
        <v>28</v>
      </c>
      <c r="Y16" s="8"/>
      <c r="Z16" s="8"/>
      <c r="AA16" s="14"/>
      <c r="AB16" s="14"/>
      <c r="AC16" s="11"/>
      <c r="AD16" s="11"/>
      <c r="AE16" s="43">
        <f t="shared" si="0"/>
        <v>375</v>
      </c>
      <c r="AF16" s="43">
        <f t="shared" si="1"/>
        <v>75</v>
      </c>
      <c r="AG16" s="11"/>
      <c r="AH16" s="2" t="s">
        <v>29</v>
      </c>
      <c r="AI16" s="126"/>
    </row>
    <row r="17" spans="1:35" x14ac:dyDescent="0.3">
      <c r="A17" s="41">
        <v>11</v>
      </c>
      <c r="B17" s="41">
        <v>15609686</v>
      </c>
      <c r="C17" s="41" t="s">
        <v>68</v>
      </c>
      <c r="D17" s="41" t="s">
        <v>118</v>
      </c>
      <c r="E17" s="39">
        <v>94</v>
      </c>
      <c r="F17" s="39" t="s">
        <v>27</v>
      </c>
      <c r="G17" s="21"/>
      <c r="H17" s="21"/>
      <c r="I17" s="26">
        <v>94</v>
      </c>
      <c r="J17" s="26" t="s">
        <v>27</v>
      </c>
      <c r="K17" s="36">
        <v>95</v>
      </c>
      <c r="L17" s="36" t="s">
        <v>27</v>
      </c>
      <c r="M17" s="33"/>
      <c r="N17" s="33"/>
      <c r="O17" s="31">
        <v>99</v>
      </c>
      <c r="P17" s="31" t="s">
        <v>27</v>
      </c>
      <c r="Q17" s="28">
        <v>97</v>
      </c>
      <c r="R17" s="28" t="s">
        <v>27</v>
      </c>
      <c r="S17" s="26"/>
      <c r="T17" s="26"/>
      <c r="U17" s="22"/>
      <c r="V17" s="22"/>
      <c r="W17" s="2">
        <v>95</v>
      </c>
      <c r="X17" s="2" t="s">
        <v>27</v>
      </c>
      <c r="Y17" s="8"/>
      <c r="Z17" s="8"/>
      <c r="AA17" s="14"/>
      <c r="AB17" s="14"/>
      <c r="AC17" s="11"/>
      <c r="AD17" s="11"/>
      <c r="AE17" s="43">
        <f t="shared" si="0"/>
        <v>479</v>
      </c>
      <c r="AF17" s="43">
        <f t="shared" si="1"/>
        <v>95.8</v>
      </c>
      <c r="AG17" s="11"/>
      <c r="AH17" s="2" t="s">
        <v>29</v>
      </c>
      <c r="AI17" s="126"/>
    </row>
    <row r="18" spans="1:35" x14ac:dyDescent="0.3">
      <c r="A18" s="41">
        <v>12</v>
      </c>
      <c r="B18" s="41">
        <v>15609687</v>
      </c>
      <c r="C18" s="41" t="s">
        <v>68</v>
      </c>
      <c r="D18" s="41" t="s">
        <v>119</v>
      </c>
      <c r="E18" s="39">
        <v>92</v>
      </c>
      <c r="F18" s="39" t="s">
        <v>28</v>
      </c>
      <c r="G18" s="21"/>
      <c r="H18" s="21"/>
      <c r="I18" s="26">
        <v>66</v>
      </c>
      <c r="J18" s="26" t="s">
        <v>32</v>
      </c>
      <c r="K18" s="36">
        <v>63</v>
      </c>
      <c r="L18" s="36" t="s">
        <v>32</v>
      </c>
      <c r="M18" s="33"/>
      <c r="N18" s="33"/>
      <c r="O18" s="31">
        <v>64</v>
      </c>
      <c r="P18" s="31" t="s">
        <v>36</v>
      </c>
      <c r="Q18" s="28">
        <v>75</v>
      </c>
      <c r="R18" s="28" t="s">
        <v>34</v>
      </c>
      <c r="S18" s="26"/>
      <c r="T18" s="26"/>
      <c r="U18" s="22"/>
      <c r="V18" s="22"/>
      <c r="W18" s="2"/>
      <c r="X18" s="2"/>
      <c r="Y18" s="8"/>
      <c r="Z18" s="8"/>
      <c r="AA18" s="14"/>
      <c r="AB18" s="14"/>
      <c r="AC18" s="11"/>
      <c r="AD18" s="11"/>
      <c r="AE18" s="43">
        <f t="shared" si="0"/>
        <v>360</v>
      </c>
      <c r="AF18" s="43">
        <f t="shared" si="1"/>
        <v>72</v>
      </c>
      <c r="AG18" s="11"/>
      <c r="AH18" s="2" t="s">
        <v>29</v>
      </c>
      <c r="AI18" s="126"/>
    </row>
    <row r="19" spans="1:35" x14ac:dyDescent="0.3">
      <c r="A19" s="41">
        <v>13</v>
      </c>
      <c r="B19" s="41">
        <v>15609688</v>
      </c>
      <c r="C19" s="41" t="s">
        <v>68</v>
      </c>
      <c r="D19" s="41" t="s">
        <v>120</v>
      </c>
      <c r="E19" s="39">
        <v>94</v>
      </c>
      <c r="F19" s="39" t="s">
        <v>27</v>
      </c>
      <c r="G19" s="21"/>
      <c r="H19" s="21"/>
      <c r="I19" s="26">
        <v>64</v>
      </c>
      <c r="J19" s="26" t="s">
        <v>32</v>
      </c>
      <c r="K19" s="36">
        <v>74</v>
      </c>
      <c r="L19" s="36" t="s">
        <v>30</v>
      </c>
      <c r="M19" s="33"/>
      <c r="N19" s="33"/>
      <c r="O19" s="31">
        <v>86</v>
      </c>
      <c r="P19" s="31" t="s">
        <v>31</v>
      </c>
      <c r="Q19" s="28">
        <v>88</v>
      </c>
      <c r="R19" s="28" t="s">
        <v>33</v>
      </c>
      <c r="S19" s="26"/>
      <c r="T19" s="26"/>
      <c r="U19" s="22"/>
      <c r="V19" s="22"/>
      <c r="W19" s="2">
        <v>84</v>
      </c>
      <c r="X19" s="2" t="s">
        <v>31</v>
      </c>
      <c r="Y19" s="8"/>
      <c r="Z19" s="8"/>
      <c r="AA19" s="14"/>
      <c r="AB19" s="14"/>
      <c r="AC19" s="11"/>
      <c r="AD19" s="11"/>
      <c r="AE19" s="43">
        <f t="shared" si="0"/>
        <v>406</v>
      </c>
      <c r="AF19" s="43">
        <f t="shared" si="1"/>
        <v>81.2</v>
      </c>
      <c r="AG19" s="11"/>
      <c r="AH19" s="2" t="s">
        <v>29</v>
      </c>
      <c r="AI19" s="126"/>
    </row>
    <row r="20" spans="1:35" x14ac:dyDescent="0.3">
      <c r="A20" s="41">
        <v>14</v>
      </c>
      <c r="B20" s="41">
        <v>15609689</v>
      </c>
      <c r="C20" s="41" t="s">
        <v>68</v>
      </c>
      <c r="D20" s="41" t="s">
        <v>121</v>
      </c>
      <c r="E20" s="39">
        <v>96</v>
      </c>
      <c r="F20" s="39" t="s">
        <v>27</v>
      </c>
      <c r="G20" s="21">
        <v>87</v>
      </c>
      <c r="H20" s="21" t="s">
        <v>28</v>
      </c>
      <c r="I20" s="26">
        <v>91</v>
      </c>
      <c r="J20" s="26" t="s">
        <v>28</v>
      </c>
      <c r="K20" s="36">
        <v>88</v>
      </c>
      <c r="L20" s="36" t="s">
        <v>28</v>
      </c>
      <c r="M20" s="33"/>
      <c r="N20" s="33"/>
      <c r="O20" s="31">
        <v>87</v>
      </c>
      <c r="P20" s="31" t="s">
        <v>31</v>
      </c>
      <c r="Q20" s="28"/>
      <c r="R20" s="28"/>
      <c r="S20" s="26"/>
      <c r="T20" s="26"/>
      <c r="U20" s="22"/>
      <c r="V20" s="22"/>
      <c r="W20" s="2"/>
      <c r="X20" s="2"/>
      <c r="Y20" s="8"/>
      <c r="Z20" s="8"/>
      <c r="AA20" s="14"/>
      <c r="AB20" s="14"/>
      <c r="AC20" s="11"/>
      <c r="AD20" s="11"/>
      <c r="AE20" s="43">
        <f t="shared" si="0"/>
        <v>449</v>
      </c>
      <c r="AF20" s="43">
        <f t="shared" si="1"/>
        <v>89.8</v>
      </c>
      <c r="AG20" s="11"/>
      <c r="AH20" s="2" t="s">
        <v>29</v>
      </c>
      <c r="AI20" s="126"/>
    </row>
    <row r="21" spans="1:35" x14ac:dyDescent="0.3">
      <c r="A21" s="41">
        <v>15</v>
      </c>
      <c r="B21" s="41">
        <v>15609690</v>
      </c>
      <c r="C21" s="41" t="s">
        <v>68</v>
      </c>
      <c r="D21" s="41" t="s">
        <v>122</v>
      </c>
      <c r="E21" s="39">
        <v>89</v>
      </c>
      <c r="F21" s="39" t="s">
        <v>31</v>
      </c>
      <c r="G21" s="21">
        <v>76</v>
      </c>
      <c r="H21" s="21" t="s">
        <v>30</v>
      </c>
      <c r="I21" s="26">
        <v>71</v>
      </c>
      <c r="J21" s="26" t="s">
        <v>33</v>
      </c>
      <c r="K21" s="36">
        <v>76</v>
      </c>
      <c r="L21" s="36" t="s">
        <v>30</v>
      </c>
      <c r="M21" s="33"/>
      <c r="N21" s="33"/>
      <c r="O21" s="31">
        <v>72</v>
      </c>
      <c r="P21" s="31" t="s">
        <v>32</v>
      </c>
      <c r="Q21" s="28"/>
      <c r="R21" s="28"/>
      <c r="S21" s="26"/>
      <c r="T21" s="26"/>
      <c r="U21" s="22"/>
      <c r="V21" s="22"/>
      <c r="W21" s="2"/>
      <c r="X21" s="2"/>
      <c r="Y21" s="8"/>
      <c r="Z21" s="8"/>
      <c r="AA21" s="14"/>
      <c r="AB21" s="14"/>
      <c r="AC21" s="11"/>
      <c r="AD21" s="11"/>
      <c r="AE21" s="43">
        <f t="shared" si="0"/>
        <v>384</v>
      </c>
      <c r="AF21" s="43">
        <f t="shared" si="1"/>
        <v>76.8</v>
      </c>
      <c r="AG21" s="11"/>
      <c r="AH21" s="2" t="s">
        <v>29</v>
      </c>
      <c r="AI21" s="126"/>
    </row>
    <row r="22" spans="1:35" x14ac:dyDescent="0.3">
      <c r="A22" s="41">
        <v>16</v>
      </c>
      <c r="B22" s="41">
        <v>15609691</v>
      </c>
      <c r="C22" s="41" t="s">
        <v>72</v>
      </c>
      <c r="D22" s="41" t="s">
        <v>123</v>
      </c>
      <c r="E22" s="39">
        <v>92</v>
      </c>
      <c r="F22" s="39" t="s">
        <v>28</v>
      </c>
      <c r="G22" s="21">
        <v>72</v>
      </c>
      <c r="H22" s="21" t="s">
        <v>30</v>
      </c>
      <c r="I22" s="26">
        <v>80</v>
      </c>
      <c r="J22" s="26" t="s">
        <v>31</v>
      </c>
      <c r="K22" s="36">
        <v>90</v>
      </c>
      <c r="L22" s="36" t="s">
        <v>28</v>
      </c>
      <c r="M22" s="33"/>
      <c r="N22" s="33"/>
      <c r="O22" s="31">
        <v>94</v>
      </c>
      <c r="P22" s="31" t="s">
        <v>28</v>
      </c>
      <c r="Q22" s="28"/>
      <c r="R22" s="28"/>
      <c r="S22" s="26"/>
      <c r="T22" s="26"/>
      <c r="U22" s="22"/>
      <c r="V22" s="22"/>
      <c r="W22" s="2"/>
      <c r="X22" s="2"/>
      <c r="Y22" s="8"/>
      <c r="Z22" s="8"/>
      <c r="AA22" s="14"/>
      <c r="AB22" s="14"/>
      <c r="AC22" s="11"/>
      <c r="AD22" s="11"/>
      <c r="AE22" s="43">
        <f t="shared" si="0"/>
        <v>428</v>
      </c>
      <c r="AF22" s="43">
        <f t="shared" si="1"/>
        <v>85.6</v>
      </c>
      <c r="AG22" s="11"/>
      <c r="AH22" s="2" t="s">
        <v>29</v>
      </c>
      <c r="AI22" s="126"/>
    </row>
    <row r="23" spans="1:35" x14ac:dyDescent="0.3">
      <c r="A23" s="41">
        <v>17</v>
      </c>
      <c r="B23" s="41">
        <v>15609692</v>
      </c>
      <c r="C23" s="41" t="s">
        <v>72</v>
      </c>
      <c r="D23" s="41" t="s">
        <v>124</v>
      </c>
      <c r="E23" s="39">
        <v>95</v>
      </c>
      <c r="F23" s="39" t="s">
        <v>27</v>
      </c>
      <c r="G23" s="21">
        <v>91</v>
      </c>
      <c r="H23" s="21" t="s">
        <v>28</v>
      </c>
      <c r="I23" s="26">
        <v>82</v>
      </c>
      <c r="J23" s="26" t="s">
        <v>31</v>
      </c>
      <c r="K23" s="36">
        <v>91</v>
      </c>
      <c r="L23" s="36" t="s">
        <v>28</v>
      </c>
      <c r="M23" s="33"/>
      <c r="N23" s="33"/>
      <c r="O23" s="31">
        <v>89</v>
      </c>
      <c r="P23" s="31" t="s">
        <v>31</v>
      </c>
      <c r="Q23" s="28"/>
      <c r="R23" s="28"/>
      <c r="S23" s="26"/>
      <c r="T23" s="26"/>
      <c r="U23" s="22"/>
      <c r="V23" s="22"/>
      <c r="W23" s="2"/>
      <c r="X23" s="2"/>
      <c r="Y23" s="8"/>
      <c r="Z23" s="8"/>
      <c r="AA23" s="14"/>
      <c r="AB23" s="14"/>
      <c r="AC23" s="11"/>
      <c r="AD23" s="11"/>
      <c r="AE23" s="43">
        <f t="shared" si="0"/>
        <v>448</v>
      </c>
      <c r="AF23" s="43">
        <f t="shared" si="1"/>
        <v>89.6</v>
      </c>
      <c r="AG23" s="11"/>
      <c r="AH23" s="2" t="s">
        <v>29</v>
      </c>
      <c r="AI23" s="126"/>
    </row>
    <row r="24" spans="1:35" x14ac:dyDescent="0.3">
      <c r="A24" s="41">
        <v>18</v>
      </c>
      <c r="B24" s="41">
        <v>15609693</v>
      </c>
      <c r="C24" s="41" t="s">
        <v>68</v>
      </c>
      <c r="D24" s="41" t="s">
        <v>125</v>
      </c>
      <c r="E24" s="39">
        <v>95</v>
      </c>
      <c r="F24" s="39" t="s">
        <v>27</v>
      </c>
      <c r="G24" s="21">
        <v>94</v>
      </c>
      <c r="H24" s="21" t="s">
        <v>28</v>
      </c>
      <c r="I24" s="26">
        <v>95</v>
      </c>
      <c r="J24" s="26" t="s">
        <v>27</v>
      </c>
      <c r="K24" s="36">
        <v>95</v>
      </c>
      <c r="L24" s="36" t="s">
        <v>27</v>
      </c>
      <c r="M24" s="33"/>
      <c r="N24" s="33"/>
      <c r="O24" s="31">
        <v>100</v>
      </c>
      <c r="P24" s="31" t="s">
        <v>27</v>
      </c>
      <c r="Q24" s="28"/>
      <c r="R24" s="28"/>
      <c r="S24" s="26"/>
      <c r="T24" s="26"/>
      <c r="U24" s="22"/>
      <c r="V24" s="22"/>
      <c r="W24" s="2"/>
      <c r="X24" s="2"/>
      <c r="Y24" s="8"/>
      <c r="Z24" s="8"/>
      <c r="AA24" s="14"/>
      <c r="AB24" s="14"/>
      <c r="AC24" s="11"/>
      <c r="AD24" s="11"/>
      <c r="AE24" s="43">
        <f t="shared" si="0"/>
        <v>479</v>
      </c>
      <c r="AF24" s="43">
        <f t="shared" si="1"/>
        <v>95.8</v>
      </c>
      <c r="AG24" s="11"/>
      <c r="AH24" s="2" t="s">
        <v>29</v>
      </c>
      <c r="AI24" s="126"/>
    </row>
    <row r="25" spans="1:35" x14ac:dyDescent="0.3">
      <c r="A25" s="41">
        <v>19</v>
      </c>
      <c r="B25" s="41">
        <v>15609694</v>
      </c>
      <c r="C25" s="41" t="s">
        <v>72</v>
      </c>
      <c r="D25" s="41" t="s">
        <v>126</v>
      </c>
      <c r="E25" s="39">
        <v>95</v>
      </c>
      <c r="F25" s="39" t="s">
        <v>27</v>
      </c>
      <c r="G25" s="21">
        <v>95</v>
      </c>
      <c r="H25" s="21" t="s">
        <v>27</v>
      </c>
      <c r="I25" s="26">
        <v>95</v>
      </c>
      <c r="J25" s="26" t="s">
        <v>27</v>
      </c>
      <c r="K25" s="36">
        <v>95</v>
      </c>
      <c r="L25" s="36" t="s">
        <v>27</v>
      </c>
      <c r="M25" s="33"/>
      <c r="N25" s="33"/>
      <c r="O25" s="31">
        <v>97</v>
      </c>
      <c r="P25" s="31" t="s">
        <v>27</v>
      </c>
      <c r="Q25" s="28"/>
      <c r="R25" s="28"/>
      <c r="S25" s="26"/>
      <c r="T25" s="26"/>
      <c r="U25" s="22"/>
      <c r="V25" s="22"/>
      <c r="W25" s="2"/>
      <c r="X25" s="2"/>
      <c r="Y25" s="8"/>
      <c r="Z25" s="8"/>
      <c r="AA25" s="14"/>
      <c r="AB25" s="14"/>
      <c r="AC25" s="11"/>
      <c r="AD25" s="11"/>
      <c r="AE25" s="43">
        <f t="shared" si="0"/>
        <v>477</v>
      </c>
      <c r="AF25" s="43">
        <f t="shared" si="1"/>
        <v>95.4</v>
      </c>
      <c r="AG25" s="11"/>
      <c r="AH25" s="2" t="s">
        <v>29</v>
      </c>
      <c r="AI25" s="126"/>
    </row>
    <row r="26" spans="1:35" x14ac:dyDescent="0.3">
      <c r="A26" s="41">
        <v>20</v>
      </c>
      <c r="B26" s="41">
        <v>15609695</v>
      </c>
      <c r="C26" s="41" t="s">
        <v>68</v>
      </c>
      <c r="D26" s="41" t="s">
        <v>127</v>
      </c>
      <c r="E26" s="39">
        <v>95</v>
      </c>
      <c r="F26" s="39" t="s">
        <v>27</v>
      </c>
      <c r="G26" s="21">
        <v>82</v>
      </c>
      <c r="H26" s="21" t="s">
        <v>31</v>
      </c>
      <c r="I26" s="26">
        <v>85</v>
      </c>
      <c r="J26" s="26" t="s">
        <v>28</v>
      </c>
      <c r="K26" s="36">
        <v>95</v>
      </c>
      <c r="L26" s="36" t="s">
        <v>27</v>
      </c>
      <c r="M26" s="33"/>
      <c r="N26" s="33"/>
      <c r="O26" s="31">
        <v>95</v>
      </c>
      <c r="P26" s="31" t="s">
        <v>27</v>
      </c>
      <c r="Q26" s="28"/>
      <c r="R26" s="28"/>
      <c r="S26" s="26"/>
      <c r="T26" s="26"/>
      <c r="U26" s="22"/>
      <c r="V26" s="22"/>
      <c r="W26" s="2"/>
      <c r="X26" s="2"/>
      <c r="Y26" s="8"/>
      <c r="Z26" s="8"/>
      <c r="AA26" s="14"/>
      <c r="AB26" s="14"/>
      <c r="AC26" s="11"/>
      <c r="AD26" s="11"/>
      <c r="AE26" s="43">
        <f t="shared" si="0"/>
        <v>452</v>
      </c>
      <c r="AF26" s="43">
        <f t="shared" si="1"/>
        <v>90.4</v>
      </c>
      <c r="AG26" s="11"/>
      <c r="AH26" s="2" t="s">
        <v>29</v>
      </c>
      <c r="AI26" s="126"/>
    </row>
    <row r="27" spans="1:35" x14ac:dyDescent="0.3">
      <c r="A27" s="41">
        <v>21</v>
      </c>
      <c r="B27" s="41">
        <v>15609696</v>
      </c>
      <c r="C27" s="41" t="s">
        <v>68</v>
      </c>
      <c r="D27" s="41" t="s">
        <v>128</v>
      </c>
      <c r="E27" s="39">
        <v>92</v>
      </c>
      <c r="F27" s="39" t="s">
        <v>28</v>
      </c>
      <c r="G27" s="21">
        <v>56</v>
      </c>
      <c r="H27" s="21" t="s">
        <v>36</v>
      </c>
      <c r="I27" s="26">
        <v>67</v>
      </c>
      <c r="J27" s="26" t="s">
        <v>32</v>
      </c>
      <c r="K27" s="36">
        <v>70</v>
      </c>
      <c r="L27" s="36" t="s">
        <v>33</v>
      </c>
      <c r="M27" s="33"/>
      <c r="N27" s="33"/>
      <c r="O27" s="31">
        <v>69</v>
      </c>
      <c r="P27" s="31" t="s">
        <v>32</v>
      </c>
      <c r="Q27" s="28"/>
      <c r="R27" s="28"/>
      <c r="S27" s="26"/>
      <c r="T27" s="26"/>
      <c r="U27" s="22"/>
      <c r="V27" s="22"/>
      <c r="W27" s="2"/>
      <c r="X27" s="2"/>
      <c r="Y27" s="8"/>
      <c r="Z27" s="8"/>
      <c r="AA27" s="14"/>
      <c r="AB27" s="14"/>
      <c r="AC27" s="11"/>
      <c r="AD27" s="11"/>
      <c r="AE27" s="43">
        <f t="shared" si="0"/>
        <v>354</v>
      </c>
      <c r="AF27" s="43">
        <f t="shared" si="1"/>
        <v>70.8</v>
      </c>
      <c r="AG27" s="11"/>
      <c r="AH27" s="2" t="s">
        <v>29</v>
      </c>
      <c r="AI27" s="126"/>
    </row>
    <row r="28" spans="1:35" x14ac:dyDescent="0.3">
      <c r="A28" s="41">
        <v>22</v>
      </c>
      <c r="B28" s="41">
        <v>15609697</v>
      </c>
      <c r="C28" s="41" t="s">
        <v>72</v>
      </c>
      <c r="D28" s="41" t="s">
        <v>129</v>
      </c>
      <c r="E28" s="39">
        <v>92</v>
      </c>
      <c r="F28" s="39" t="s">
        <v>28</v>
      </c>
      <c r="G28" s="21">
        <v>91</v>
      </c>
      <c r="H28" s="21" t="s">
        <v>28</v>
      </c>
      <c r="I28" s="26">
        <v>95</v>
      </c>
      <c r="J28" s="26" t="s">
        <v>27</v>
      </c>
      <c r="K28" s="36">
        <v>95</v>
      </c>
      <c r="L28" s="36" t="s">
        <v>27</v>
      </c>
      <c r="M28" s="33"/>
      <c r="N28" s="33"/>
      <c r="O28" s="31">
        <v>95</v>
      </c>
      <c r="P28" s="31" t="s">
        <v>27</v>
      </c>
      <c r="Q28" s="28"/>
      <c r="R28" s="28"/>
      <c r="S28" s="26"/>
      <c r="T28" s="26"/>
      <c r="U28" s="22"/>
      <c r="V28" s="22"/>
      <c r="W28" s="2"/>
      <c r="X28" s="2"/>
      <c r="Y28" s="8"/>
      <c r="Z28" s="8"/>
      <c r="AA28" s="14"/>
      <c r="AB28" s="14"/>
      <c r="AC28" s="11"/>
      <c r="AD28" s="11"/>
      <c r="AE28" s="43">
        <f t="shared" si="0"/>
        <v>468</v>
      </c>
      <c r="AF28" s="43">
        <f t="shared" si="1"/>
        <v>93.6</v>
      </c>
      <c r="AG28" s="11"/>
      <c r="AH28" s="2" t="s">
        <v>29</v>
      </c>
      <c r="AI28" s="126"/>
    </row>
    <row r="29" spans="1:35" x14ac:dyDescent="0.3">
      <c r="A29" s="41">
        <v>23</v>
      </c>
      <c r="B29" s="41">
        <v>15609698</v>
      </c>
      <c r="C29" s="41" t="s">
        <v>68</v>
      </c>
      <c r="D29" s="41" t="s">
        <v>130</v>
      </c>
      <c r="E29" s="39">
        <v>92</v>
      </c>
      <c r="F29" s="39" t="s">
        <v>28</v>
      </c>
      <c r="G29" s="21">
        <v>82</v>
      </c>
      <c r="H29" s="21" t="s">
        <v>31</v>
      </c>
      <c r="I29" s="26">
        <v>95</v>
      </c>
      <c r="J29" s="26" t="s">
        <v>27</v>
      </c>
      <c r="K29" s="36">
        <v>88</v>
      </c>
      <c r="L29" s="36" t="s">
        <v>28</v>
      </c>
      <c r="M29" s="33"/>
      <c r="N29" s="33"/>
      <c r="O29" s="31">
        <v>96</v>
      </c>
      <c r="P29" s="31" t="s">
        <v>27</v>
      </c>
      <c r="Q29" s="28"/>
      <c r="R29" s="28"/>
      <c r="S29" s="26"/>
      <c r="T29" s="26"/>
      <c r="U29" s="22"/>
      <c r="V29" s="22"/>
      <c r="W29" s="2"/>
      <c r="X29" s="2"/>
      <c r="Y29" s="8"/>
      <c r="Z29" s="8"/>
      <c r="AA29" s="14"/>
      <c r="AB29" s="14"/>
      <c r="AC29" s="11"/>
      <c r="AD29" s="11"/>
      <c r="AE29" s="43">
        <f t="shared" si="0"/>
        <v>453</v>
      </c>
      <c r="AF29" s="43">
        <f t="shared" si="1"/>
        <v>90.6</v>
      </c>
      <c r="AG29" s="11"/>
      <c r="AH29" s="2" t="s">
        <v>29</v>
      </c>
      <c r="AI29" s="126"/>
    </row>
    <row r="30" spans="1:35" x14ac:dyDescent="0.3">
      <c r="A30" s="41">
        <v>24</v>
      </c>
      <c r="B30" s="41">
        <v>15609699</v>
      </c>
      <c r="C30" s="41" t="s">
        <v>68</v>
      </c>
      <c r="D30" s="41" t="s">
        <v>131</v>
      </c>
      <c r="E30" s="39">
        <v>94</v>
      </c>
      <c r="F30" s="39" t="s">
        <v>27</v>
      </c>
      <c r="G30" s="21">
        <v>52</v>
      </c>
      <c r="H30" s="21" t="s">
        <v>36</v>
      </c>
      <c r="I30" s="26">
        <v>73</v>
      </c>
      <c r="J30" s="26" t="s">
        <v>30</v>
      </c>
      <c r="K30" s="36">
        <v>81</v>
      </c>
      <c r="L30" s="36" t="s">
        <v>31</v>
      </c>
      <c r="M30" s="33"/>
      <c r="N30" s="33"/>
      <c r="O30" s="31">
        <v>94</v>
      </c>
      <c r="P30" s="31" t="s">
        <v>28</v>
      </c>
      <c r="Q30" s="28"/>
      <c r="R30" s="28"/>
      <c r="S30" s="26"/>
      <c r="T30" s="26"/>
      <c r="U30" s="22"/>
      <c r="V30" s="22"/>
      <c r="W30" s="2"/>
      <c r="X30" s="2"/>
      <c r="Y30" s="8"/>
      <c r="Z30" s="8"/>
      <c r="AA30" s="14"/>
      <c r="AB30" s="14"/>
      <c r="AC30" s="11"/>
      <c r="AD30" s="11"/>
      <c r="AE30" s="43">
        <f t="shared" si="0"/>
        <v>394</v>
      </c>
      <c r="AF30" s="43">
        <f t="shared" si="1"/>
        <v>78.8</v>
      </c>
      <c r="AG30" s="11"/>
      <c r="AH30" s="2" t="s">
        <v>29</v>
      </c>
      <c r="AI30" s="126"/>
    </row>
    <row r="31" spans="1:35" x14ac:dyDescent="0.3">
      <c r="A31" s="41">
        <v>25</v>
      </c>
      <c r="B31" s="41">
        <v>15609700</v>
      </c>
      <c r="C31" s="41" t="s">
        <v>68</v>
      </c>
      <c r="D31" s="41" t="s">
        <v>132</v>
      </c>
      <c r="E31" s="39">
        <v>94</v>
      </c>
      <c r="F31" s="39" t="s">
        <v>27</v>
      </c>
      <c r="G31" s="21">
        <v>70</v>
      </c>
      <c r="H31" s="21" t="s">
        <v>30</v>
      </c>
      <c r="I31" s="26">
        <v>90</v>
      </c>
      <c r="J31" s="26" t="s">
        <v>28</v>
      </c>
      <c r="K31" s="36">
        <v>95</v>
      </c>
      <c r="L31" s="36" t="s">
        <v>27</v>
      </c>
      <c r="M31" s="33"/>
      <c r="N31" s="33"/>
      <c r="O31" s="31">
        <v>99</v>
      </c>
      <c r="P31" s="31" t="s">
        <v>27</v>
      </c>
      <c r="Q31" s="28"/>
      <c r="R31" s="28"/>
      <c r="S31" s="26"/>
      <c r="T31" s="26"/>
      <c r="U31" s="22"/>
      <c r="V31" s="22"/>
      <c r="W31" s="2"/>
      <c r="X31" s="2"/>
      <c r="Y31" s="8"/>
      <c r="Z31" s="8"/>
      <c r="AA31" s="14"/>
      <c r="AB31" s="14"/>
      <c r="AC31" s="11"/>
      <c r="AD31" s="11"/>
      <c r="AE31" s="43">
        <f t="shared" si="0"/>
        <v>448</v>
      </c>
      <c r="AF31" s="43">
        <f t="shared" si="1"/>
        <v>89.6</v>
      </c>
      <c r="AG31" s="11"/>
      <c r="AH31" s="2" t="s">
        <v>29</v>
      </c>
      <c r="AI31" s="126"/>
    </row>
    <row r="32" spans="1:35" x14ac:dyDescent="0.3">
      <c r="A32" s="41">
        <v>26</v>
      </c>
      <c r="B32" s="41">
        <v>15609701</v>
      </c>
      <c r="C32" s="41" t="s">
        <v>68</v>
      </c>
      <c r="D32" s="41" t="s">
        <v>133</v>
      </c>
      <c r="E32" s="39">
        <v>95</v>
      </c>
      <c r="F32" s="39" t="s">
        <v>27</v>
      </c>
      <c r="G32" s="21">
        <v>99</v>
      </c>
      <c r="H32" s="21" t="s">
        <v>27</v>
      </c>
      <c r="I32" s="26">
        <v>95</v>
      </c>
      <c r="J32" s="26" t="s">
        <v>27</v>
      </c>
      <c r="K32" s="36">
        <v>99</v>
      </c>
      <c r="L32" s="36" t="s">
        <v>27</v>
      </c>
      <c r="M32" s="33"/>
      <c r="N32" s="33"/>
      <c r="O32" s="31">
        <v>96</v>
      </c>
      <c r="P32" s="31" t="s">
        <v>27</v>
      </c>
      <c r="Q32" s="28"/>
      <c r="R32" s="28"/>
      <c r="S32" s="26"/>
      <c r="T32" s="26"/>
      <c r="U32" s="22"/>
      <c r="V32" s="22"/>
      <c r="W32" s="2"/>
      <c r="X32" s="2"/>
      <c r="Y32" s="8"/>
      <c r="Z32" s="8"/>
      <c r="AA32" s="14"/>
      <c r="AB32" s="14"/>
      <c r="AC32" s="11"/>
      <c r="AD32" s="11"/>
      <c r="AE32" s="43">
        <f t="shared" si="0"/>
        <v>484</v>
      </c>
      <c r="AF32" s="43">
        <f t="shared" si="1"/>
        <v>96.8</v>
      </c>
      <c r="AG32" s="11"/>
      <c r="AH32" s="2" t="s">
        <v>29</v>
      </c>
      <c r="AI32" s="126"/>
    </row>
    <row r="33" spans="1:35" x14ac:dyDescent="0.3">
      <c r="A33" s="41">
        <v>27</v>
      </c>
      <c r="B33" s="41">
        <v>15609702</v>
      </c>
      <c r="C33" s="41" t="s">
        <v>68</v>
      </c>
      <c r="D33" s="41" t="s">
        <v>134</v>
      </c>
      <c r="E33" s="39">
        <v>94</v>
      </c>
      <c r="F33" s="39" t="s">
        <v>27</v>
      </c>
      <c r="G33" s="21">
        <v>95</v>
      </c>
      <c r="H33" s="21" t="s">
        <v>27</v>
      </c>
      <c r="I33" s="26">
        <v>75</v>
      </c>
      <c r="J33" s="26" t="s">
        <v>30</v>
      </c>
      <c r="K33" s="36">
        <v>95</v>
      </c>
      <c r="L33" s="36" t="s">
        <v>27</v>
      </c>
      <c r="M33" s="33"/>
      <c r="N33" s="33"/>
      <c r="O33" s="31">
        <v>91</v>
      </c>
      <c r="P33" s="31" t="s">
        <v>31</v>
      </c>
      <c r="Q33" s="28"/>
      <c r="R33" s="28"/>
      <c r="S33" s="26"/>
      <c r="T33" s="26"/>
      <c r="U33" s="22"/>
      <c r="V33" s="22"/>
      <c r="W33" s="2"/>
      <c r="X33" s="2"/>
      <c r="Y33" s="8"/>
      <c r="Z33" s="8"/>
      <c r="AA33" s="14"/>
      <c r="AB33" s="14"/>
      <c r="AC33" s="11"/>
      <c r="AD33" s="11"/>
      <c r="AE33" s="43">
        <f t="shared" si="0"/>
        <v>450</v>
      </c>
      <c r="AF33" s="43">
        <f t="shared" si="1"/>
        <v>90</v>
      </c>
      <c r="AG33" s="11"/>
      <c r="AH33" s="2" t="s">
        <v>29</v>
      </c>
      <c r="AI33" s="126"/>
    </row>
    <row r="34" spans="1:35" x14ac:dyDescent="0.3">
      <c r="A34" s="41">
        <v>28</v>
      </c>
      <c r="B34" s="41">
        <v>15609703</v>
      </c>
      <c r="C34" s="41" t="s">
        <v>68</v>
      </c>
      <c r="D34" s="41" t="s">
        <v>135</v>
      </c>
      <c r="E34" s="39">
        <v>97</v>
      </c>
      <c r="F34" s="39" t="s">
        <v>27</v>
      </c>
      <c r="G34" s="21">
        <v>76</v>
      </c>
      <c r="H34" s="21" t="s">
        <v>30</v>
      </c>
      <c r="I34" s="26">
        <v>85</v>
      </c>
      <c r="J34" s="26" t="s">
        <v>28</v>
      </c>
      <c r="K34" s="36">
        <v>95</v>
      </c>
      <c r="L34" s="36" t="s">
        <v>27</v>
      </c>
      <c r="M34" s="33"/>
      <c r="N34" s="33"/>
      <c r="O34" s="31">
        <v>95</v>
      </c>
      <c r="P34" s="31" t="s">
        <v>27</v>
      </c>
      <c r="Q34" s="28"/>
      <c r="R34" s="28"/>
      <c r="S34" s="26"/>
      <c r="T34" s="26"/>
      <c r="U34" s="22"/>
      <c r="V34" s="22"/>
      <c r="W34" s="2"/>
      <c r="X34" s="2"/>
      <c r="Y34" s="8"/>
      <c r="Z34" s="8"/>
      <c r="AA34" s="14"/>
      <c r="AB34" s="14"/>
      <c r="AC34" s="11"/>
      <c r="AD34" s="11"/>
      <c r="AE34" s="43">
        <f t="shared" si="0"/>
        <v>448</v>
      </c>
      <c r="AF34" s="43">
        <f t="shared" si="1"/>
        <v>89.6</v>
      </c>
      <c r="AG34" s="11"/>
      <c r="AH34" s="2" t="s">
        <v>29</v>
      </c>
      <c r="AI34" s="126"/>
    </row>
    <row r="35" spans="1:35" x14ac:dyDescent="0.3">
      <c r="A35" s="41">
        <v>29</v>
      </c>
      <c r="B35" s="41">
        <v>15609704</v>
      </c>
      <c r="C35" s="41" t="s">
        <v>68</v>
      </c>
      <c r="D35" s="41" t="s">
        <v>136</v>
      </c>
      <c r="E35" s="39">
        <v>95</v>
      </c>
      <c r="F35" s="39" t="s">
        <v>27</v>
      </c>
      <c r="G35" s="21">
        <v>83</v>
      </c>
      <c r="H35" s="21" t="s">
        <v>31</v>
      </c>
      <c r="I35" s="26">
        <v>92</v>
      </c>
      <c r="J35" s="26" t="s">
        <v>28</v>
      </c>
      <c r="K35" s="36">
        <v>84</v>
      </c>
      <c r="L35" s="36" t="s">
        <v>31</v>
      </c>
      <c r="M35" s="33"/>
      <c r="N35" s="33"/>
      <c r="O35" s="31">
        <v>95</v>
      </c>
      <c r="P35" s="31" t="s">
        <v>27</v>
      </c>
      <c r="Q35" s="28"/>
      <c r="R35" s="28"/>
      <c r="S35" s="26"/>
      <c r="T35" s="26"/>
      <c r="U35" s="22"/>
      <c r="V35" s="22"/>
      <c r="W35" s="2"/>
      <c r="X35" s="2"/>
      <c r="Y35" s="8"/>
      <c r="Z35" s="8"/>
      <c r="AA35" s="14"/>
      <c r="AB35" s="14"/>
      <c r="AC35" s="11"/>
      <c r="AD35" s="11"/>
      <c r="AE35" s="43">
        <f t="shared" si="0"/>
        <v>449</v>
      </c>
      <c r="AF35" s="43">
        <f t="shared" si="1"/>
        <v>89.8</v>
      </c>
      <c r="AG35" s="11"/>
      <c r="AH35" s="2" t="s">
        <v>29</v>
      </c>
      <c r="AI35" s="126"/>
    </row>
    <row r="36" spans="1:35" x14ac:dyDescent="0.3">
      <c r="A36" s="41">
        <v>30</v>
      </c>
      <c r="B36" s="41">
        <v>15609705</v>
      </c>
      <c r="C36" s="41" t="s">
        <v>72</v>
      </c>
      <c r="D36" s="41" t="s">
        <v>137</v>
      </c>
      <c r="E36" s="39">
        <v>95</v>
      </c>
      <c r="F36" s="39" t="s">
        <v>27</v>
      </c>
      <c r="G36" s="21">
        <v>82</v>
      </c>
      <c r="H36" s="21" t="s">
        <v>31</v>
      </c>
      <c r="I36" s="26">
        <v>86</v>
      </c>
      <c r="J36" s="26" t="s">
        <v>28</v>
      </c>
      <c r="K36" s="36">
        <v>93</v>
      </c>
      <c r="L36" s="36" t="s">
        <v>28</v>
      </c>
      <c r="M36" s="33"/>
      <c r="N36" s="33"/>
      <c r="O36" s="31">
        <v>95</v>
      </c>
      <c r="P36" s="31" t="s">
        <v>27</v>
      </c>
      <c r="Q36" s="28"/>
      <c r="R36" s="28"/>
      <c r="S36" s="26"/>
      <c r="T36" s="26"/>
      <c r="U36" s="22"/>
      <c r="V36" s="22"/>
      <c r="W36" s="2"/>
      <c r="X36" s="2"/>
      <c r="Y36" s="8"/>
      <c r="Z36" s="8"/>
      <c r="AA36" s="14"/>
      <c r="AB36" s="14"/>
      <c r="AC36" s="11"/>
      <c r="AD36" s="11"/>
      <c r="AE36" s="43">
        <f t="shared" si="0"/>
        <v>451</v>
      </c>
      <c r="AF36" s="43">
        <f t="shared" si="1"/>
        <v>90.2</v>
      </c>
      <c r="AG36" s="11"/>
      <c r="AH36" s="2" t="s">
        <v>29</v>
      </c>
      <c r="AI36" s="126"/>
    </row>
    <row r="37" spans="1:35" x14ac:dyDescent="0.3">
      <c r="A37" s="41">
        <v>31</v>
      </c>
      <c r="B37" s="41">
        <v>15609708</v>
      </c>
      <c r="C37" s="41" t="s">
        <v>68</v>
      </c>
      <c r="D37" s="41" t="s">
        <v>140</v>
      </c>
      <c r="E37" s="39">
        <v>98</v>
      </c>
      <c r="F37" s="39" t="s">
        <v>27</v>
      </c>
      <c r="G37" s="21">
        <v>95</v>
      </c>
      <c r="H37" s="21" t="s">
        <v>27</v>
      </c>
      <c r="I37" s="26">
        <v>91</v>
      </c>
      <c r="J37" s="26" t="s">
        <v>28</v>
      </c>
      <c r="K37" s="36">
        <v>95</v>
      </c>
      <c r="L37" s="36" t="s">
        <v>27</v>
      </c>
      <c r="M37" s="33"/>
      <c r="N37" s="33"/>
      <c r="O37" s="31"/>
      <c r="P37" s="31"/>
      <c r="Q37" s="28">
        <v>97</v>
      </c>
      <c r="R37" s="28" t="s">
        <v>27</v>
      </c>
      <c r="S37" s="26"/>
      <c r="T37" s="26"/>
      <c r="U37" s="22"/>
      <c r="V37" s="22"/>
      <c r="W37" s="2"/>
      <c r="X37" s="2"/>
      <c r="Y37" s="8"/>
      <c r="Z37" s="8"/>
      <c r="AA37" s="14"/>
      <c r="AB37" s="14"/>
      <c r="AC37" s="11"/>
      <c r="AD37" s="11"/>
      <c r="AE37" s="43">
        <f t="shared" si="0"/>
        <v>476</v>
      </c>
      <c r="AF37" s="43">
        <f t="shared" si="1"/>
        <v>95.2</v>
      </c>
      <c r="AG37" s="11"/>
      <c r="AH37" s="2" t="s">
        <v>29</v>
      </c>
      <c r="AI37" s="126"/>
    </row>
    <row r="38" spans="1:35" x14ac:dyDescent="0.3">
      <c r="A38" s="41">
        <v>32</v>
      </c>
      <c r="B38" s="41">
        <v>15609715</v>
      </c>
      <c r="C38" s="41" t="s">
        <v>68</v>
      </c>
      <c r="D38" s="41" t="s">
        <v>147</v>
      </c>
      <c r="E38" s="39">
        <v>94</v>
      </c>
      <c r="F38" s="39" t="s">
        <v>27</v>
      </c>
      <c r="G38" s="21">
        <v>74</v>
      </c>
      <c r="H38" s="21" t="s">
        <v>30</v>
      </c>
      <c r="I38" s="26">
        <v>86</v>
      </c>
      <c r="J38" s="26" t="s">
        <v>28</v>
      </c>
      <c r="K38" s="36">
        <v>93</v>
      </c>
      <c r="L38" s="36" t="s">
        <v>28</v>
      </c>
      <c r="M38" s="33">
        <v>92</v>
      </c>
      <c r="N38" s="33" t="s">
        <v>31</v>
      </c>
      <c r="O38" s="31"/>
      <c r="P38" s="31"/>
      <c r="Q38" s="28"/>
      <c r="R38" s="28"/>
      <c r="S38" s="26"/>
      <c r="T38" s="26"/>
      <c r="U38" s="22"/>
      <c r="V38" s="22"/>
      <c r="W38" s="2"/>
      <c r="X38" s="2"/>
      <c r="Y38" s="8"/>
      <c r="Z38" s="8"/>
      <c r="AA38" s="14"/>
      <c r="AB38" s="14"/>
      <c r="AC38" s="11"/>
      <c r="AD38" s="11"/>
      <c r="AE38" s="43">
        <f t="shared" si="0"/>
        <v>439</v>
      </c>
      <c r="AF38" s="43">
        <f t="shared" si="1"/>
        <v>87.8</v>
      </c>
      <c r="AG38" s="11"/>
      <c r="AH38" s="2" t="s">
        <v>29</v>
      </c>
      <c r="AI38" s="126"/>
    </row>
    <row r="39" spans="1:35" x14ac:dyDescent="0.3">
      <c r="A39" s="41">
        <v>33</v>
      </c>
      <c r="B39" s="41">
        <v>15609716</v>
      </c>
      <c r="C39" s="41" t="s">
        <v>72</v>
      </c>
      <c r="D39" s="41" t="s">
        <v>148</v>
      </c>
      <c r="E39" s="39">
        <v>84</v>
      </c>
      <c r="F39" s="39" t="s">
        <v>30</v>
      </c>
      <c r="G39" s="21">
        <v>69</v>
      </c>
      <c r="H39" s="21" t="s">
        <v>33</v>
      </c>
      <c r="I39" s="26">
        <v>75</v>
      </c>
      <c r="J39" s="26" t="s">
        <v>30</v>
      </c>
      <c r="K39" s="36">
        <v>79</v>
      </c>
      <c r="L39" s="36" t="s">
        <v>31</v>
      </c>
      <c r="M39" s="33"/>
      <c r="N39" s="33"/>
      <c r="O39" s="31"/>
      <c r="P39" s="31"/>
      <c r="Q39" s="28">
        <v>81</v>
      </c>
      <c r="R39" s="28" t="s">
        <v>36</v>
      </c>
      <c r="S39" s="26"/>
      <c r="T39" s="26"/>
      <c r="U39" s="22"/>
      <c r="V39" s="22"/>
      <c r="W39" s="2">
        <v>80</v>
      </c>
      <c r="X39" s="2" t="s">
        <v>30</v>
      </c>
      <c r="Y39" s="8"/>
      <c r="Z39" s="8"/>
      <c r="AA39" s="14"/>
      <c r="AB39" s="14"/>
      <c r="AC39" s="11"/>
      <c r="AD39" s="11"/>
      <c r="AE39" s="43">
        <f t="shared" si="0"/>
        <v>388</v>
      </c>
      <c r="AF39" s="43">
        <f t="shared" si="1"/>
        <v>77.599999999999994</v>
      </c>
      <c r="AG39" s="11"/>
      <c r="AH39" s="2" t="s">
        <v>29</v>
      </c>
      <c r="AI39" s="126"/>
    </row>
    <row r="40" spans="1:35" x14ac:dyDescent="0.3">
      <c r="A40" s="41">
        <v>34</v>
      </c>
      <c r="B40" s="41">
        <v>15609720</v>
      </c>
      <c r="C40" s="41" t="s">
        <v>72</v>
      </c>
      <c r="D40" s="41" t="s">
        <v>152</v>
      </c>
      <c r="E40" s="39">
        <v>82</v>
      </c>
      <c r="F40" s="39" t="s">
        <v>30</v>
      </c>
      <c r="G40" s="21">
        <v>62</v>
      </c>
      <c r="H40" s="21" t="s">
        <v>32</v>
      </c>
      <c r="I40" s="26">
        <v>66</v>
      </c>
      <c r="J40" s="26" t="s">
        <v>32</v>
      </c>
      <c r="K40" s="36">
        <v>71</v>
      </c>
      <c r="L40" s="36" t="s">
        <v>33</v>
      </c>
      <c r="M40" s="33">
        <v>75</v>
      </c>
      <c r="N40" s="33" t="s">
        <v>36</v>
      </c>
      <c r="O40" s="31"/>
      <c r="P40" s="31"/>
      <c r="Q40" s="28"/>
      <c r="R40" s="28"/>
      <c r="S40" s="26"/>
      <c r="T40" s="26"/>
      <c r="U40" s="22"/>
      <c r="V40" s="22"/>
      <c r="W40" s="2"/>
      <c r="X40" s="2"/>
      <c r="Y40" s="8"/>
      <c r="Z40" s="8"/>
      <c r="AA40" s="14"/>
      <c r="AB40" s="14"/>
      <c r="AC40" s="11"/>
      <c r="AD40" s="11"/>
      <c r="AE40" s="43">
        <f t="shared" si="0"/>
        <v>356</v>
      </c>
      <c r="AF40" s="43">
        <f t="shared" si="1"/>
        <v>71.2</v>
      </c>
      <c r="AG40" s="11"/>
      <c r="AH40" s="2" t="s">
        <v>29</v>
      </c>
      <c r="AI40" s="126"/>
    </row>
    <row r="41" spans="1:35" x14ac:dyDescent="0.3">
      <c r="A41" s="41">
        <v>35</v>
      </c>
      <c r="B41" s="41">
        <v>15609721</v>
      </c>
      <c r="C41" s="41" t="s">
        <v>68</v>
      </c>
      <c r="D41" s="41" t="s">
        <v>153</v>
      </c>
      <c r="E41" s="39">
        <v>94</v>
      </c>
      <c r="F41" s="39" t="s">
        <v>27</v>
      </c>
      <c r="G41" s="21">
        <v>95</v>
      </c>
      <c r="H41" s="21" t="s">
        <v>27</v>
      </c>
      <c r="I41" s="26">
        <v>75</v>
      </c>
      <c r="J41" s="26" t="s">
        <v>30</v>
      </c>
      <c r="K41" s="36">
        <v>95</v>
      </c>
      <c r="L41" s="36" t="s">
        <v>27</v>
      </c>
      <c r="M41" s="33">
        <v>96</v>
      </c>
      <c r="N41" s="33" t="s">
        <v>27</v>
      </c>
      <c r="O41" s="31"/>
      <c r="P41" s="31"/>
      <c r="Q41" s="28"/>
      <c r="R41" s="28"/>
      <c r="S41" s="26"/>
      <c r="T41" s="26"/>
      <c r="U41" s="22"/>
      <c r="V41" s="22"/>
      <c r="W41" s="2"/>
      <c r="X41" s="2"/>
      <c r="Y41" s="8"/>
      <c r="Z41" s="8"/>
      <c r="AA41" s="14"/>
      <c r="AB41" s="14"/>
      <c r="AC41" s="11"/>
      <c r="AD41" s="11"/>
      <c r="AE41" s="43">
        <f t="shared" si="0"/>
        <v>455</v>
      </c>
      <c r="AF41" s="43">
        <f t="shared" si="1"/>
        <v>91</v>
      </c>
      <c r="AG41" s="11"/>
      <c r="AH41" s="2" t="s">
        <v>29</v>
      </c>
      <c r="AI41" s="126"/>
    </row>
    <row r="42" spans="1:35" x14ac:dyDescent="0.3">
      <c r="A42" s="41">
        <v>36</v>
      </c>
      <c r="B42" s="41">
        <v>15609725</v>
      </c>
      <c r="C42" s="41" t="s">
        <v>72</v>
      </c>
      <c r="D42" s="41" t="s">
        <v>157</v>
      </c>
      <c r="E42" s="39">
        <v>87</v>
      </c>
      <c r="F42" s="39" t="s">
        <v>31</v>
      </c>
      <c r="G42" s="21">
        <v>69</v>
      </c>
      <c r="H42" s="21" t="s">
        <v>33</v>
      </c>
      <c r="I42" s="26">
        <v>85</v>
      </c>
      <c r="J42" s="26" t="s">
        <v>28</v>
      </c>
      <c r="K42" s="36">
        <v>88</v>
      </c>
      <c r="L42" s="36" t="s">
        <v>28</v>
      </c>
      <c r="M42" s="33">
        <v>87</v>
      </c>
      <c r="N42" s="33" t="s">
        <v>30</v>
      </c>
      <c r="O42" s="31"/>
      <c r="P42" s="31"/>
      <c r="Q42" s="28"/>
      <c r="R42" s="28"/>
      <c r="S42" s="26"/>
      <c r="T42" s="26"/>
      <c r="U42" s="22"/>
      <c r="V42" s="22"/>
      <c r="W42" s="2"/>
      <c r="X42" s="2"/>
      <c r="Y42" s="8"/>
      <c r="Z42" s="8"/>
      <c r="AA42" s="14"/>
      <c r="AB42" s="14"/>
      <c r="AC42" s="11"/>
      <c r="AD42" s="11"/>
      <c r="AE42" s="43">
        <f t="shared" si="0"/>
        <v>416</v>
      </c>
      <c r="AF42" s="43">
        <f t="shared" si="1"/>
        <v>83.2</v>
      </c>
      <c r="AG42" s="11"/>
      <c r="AH42" s="2" t="s">
        <v>29</v>
      </c>
      <c r="AI42" s="126"/>
    </row>
    <row r="43" spans="1:35" x14ac:dyDescent="0.3">
      <c r="A43" s="41">
        <v>37</v>
      </c>
      <c r="B43" s="41">
        <v>15609726</v>
      </c>
      <c r="C43" s="41" t="s">
        <v>68</v>
      </c>
      <c r="D43" s="41" t="s">
        <v>158</v>
      </c>
      <c r="E43" s="39">
        <v>97</v>
      </c>
      <c r="F43" s="39" t="s">
        <v>27</v>
      </c>
      <c r="G43" s="21">
        <v>86</v>
      </c>
      <c r="H43" s="21" t="s">
        <v>28</v>
      </c>
      <c r="I43" s="26">
        <v>80</v>
      </c>
      <c r="J43" s="26" t="s">
        <v>31</v>
      </c>
      <c r="K43" s="36">
        <v>83</v>
      </c>
      <c r="L43" s="36" t="s">
        <v>31</v>
      </c>
      <c r="M43" s="33">
        <v>90</v>
      </c>
      <c r="N43" s="33" t="s">
        <v>31</v>
      </c>
      <c r="O43" s="31"/>
      <c r="P43" s="31"/>
      <c r="Q43" s="28"/>
      <c r="R43" s="28"/>
      <c r="S43" s="26"/>
      <c r="T43" s="26"/>
      <c r="U43" s="22"/>
      <c r="V43" s="22"/>
      <c r="W43" s="2"/>
      <c r="X43" s="2"/>
      <c r="Y43" s="8"/>
      <c r="Z43" s="8"/>
      <c r="AA43" s="14"/>
      <c r="AB43" s="14"/>
      <c r="AC43" s="11"/>
      <c r="AD43" s="11"/>
      <c r="AE43" s="43">
        <f t="shared" si="0"/>
        <v>436</v>
      </c>
      <c r="AF43" s="43">
        <f t="shared" si="1"/>
        <v>87.2</v>
      </c>
      <c r="AG43" s="11"/>
      <c r="AH43" s="2" t="s">
        <v>29</v>
      </c>
      <c r="AI43" s="126"/>
    </row>
    <row r="44" spans="1:35" x14ac:dyDescent="0.3">
      <c r="A44" s="41">
        <v>38</v>
      </c>
      <c r="B44" s="41">
        <v>15609765</v>
      </c>
      <c r="C44" s="41" t="s">
        <v>68</v>
      </c>
      <c r="D44" s="41" t="s">
        <v>199</v>
      </c>
      <c r="E44" s="39">
        <v>95</v>
      </c>
      <c r="F44" s="39" t="s">
        <v>27</v>
      </c>
      <c r="G44" s="21"/>
      <c r="H44" s="21"/>
      <c r="I44" s="26">
        <v>73</v>
      </c>
      <c r="J44" s="26" t="s">
        <v>30</v>
      </c>
      <c r="K44" s="36">
        <v>80</v>
      </c>
      <c r="L44" s="36" t="s">
        <v>31</v>
      </c>
      <c r="M44" s="33"/>
      <c r="N44" s="33"/>
      <c r="O44" s="31">
        <v>95</v>
      </c>
      <c r="P44" s="31" t="s">
        <v>27</v>
      </c>
      <c r="Q44" s="28"/>
      <c r="R44" s="28"/>
      <c r="S44" s="26"/>
      <c r="T44" s="26"/>
      <c r="U44" s="20">
        <v>89</v>
      </c>
      <c r="V44" s="20" t="s">
        <v>28</v>
      </c>
      <c r="W44" s="2"/>
      <c r="X44" s="2"/>
      <c r="Y44" s="8"/>
      <c r="Z44" s="8"/>
      <c r="AA44" s="14"/>
      <c r="AB44" s="14"/>
      <c r="AC44" s="11"/>
      <c r="AD44" s="11"/>
      <c r="AE44" s="43">
        <f t="shared" si="0"/>
        <v>432</v>
      </c>
      <c r="AF44" s="43">
        <f t="shared" si="1"/>
        <v>86.4</v>
      </c>
      <c r="AG44" s="11"/>
      <c r="AH44" s="2" t="s">
        <v>29</v>
      </c>
      <c r="AI44" s="126"/>
    </row>
    <row r="45" spans="1:35" x14ac:dyDescent="0.3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</row>
    <row r="46" spans="1:35" x14ac:dyDescent="0.3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</row>
    <row r="49" spans="3:27" x14ac:dyDescent="0.3">
      <c r="C49" s="103"/>
      <c r="D49" s="189" t="s">
        <v>286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1"/>
      <c r="Y49" s="103"/>
      <c r="Z49" s="103"/>
      <c r="AA49" s="103"/>
    </row>
    <row r="50" spans="3:27" x14ac:dyDescent="0.3">
      <c r="C50" s="103" t="s">
        <v>254</v>
      </c>
      <c r="D50" s="103" t="s">
        <v>231</v>
      </c>
      <c r="E50" s="103" t="s">
        <v>232</v>
      </c>
      <c r="F50" s="103" t="s">
        <v>29</v>
      </c>
      <c r="G50" s="103" t="s">
        <v>233</v>
      </c>
      <c r="H50" s="103" t="s">
        <v>234</v>
      </c>
      <c r="I50" s="103" t="s">
        <v>235</v>
      </c>
      <c r="J50" s="103" t="s">
        <v>236</v>
      </c>
      <c r="K50" s="103" t="s">
        <v>237</v>
      </c>
      <c r="L50" s="103" t="s">
        <v>238</v>
      </c>
      <c r="M50" s="103" t="s">
        <v>239</v>
      </c>
      <c r="N50" s="103" t="s">
        <v>206</v>
      </c>
      <c r="O50" s="103" t="s">
        <v>27</v>
      </c>
      <c r="P50" s="103" t="s">
        <v>28</v>
      </c>
      <c r="Q50" s="103" t="s">
        <v>31</v>
      </c>
      <c r="R50" s="103" t="s">
        <v>30</v>
      </c>
      <c r="S50" s="103" t="s">
        <v>33</v>
      </c>
      <c r="T50" s="103" t="s">
        <v>32</v>
      </c>
      <c r="U50" s="103" t="s">
        <v>36</v>
      </c>
      <c r="V50" s="103" t="s">
        <v>34</v>
      </c>
      <c r="W50" s="103" t="s">
        <v>41</v>
      </c>
      <c r="X50" s="103" t="s">
        <v>240</v>
      </c>
      <c r="Y50" s="188" t="s">
        <v>241</v>
      </c>
      <c r="Z50" s="188"/>
      <c r="AA50" s="188"/>
    </row>
    <row r="51" spans="3:27" x14ac:dyDescent="0.3">
      <c r="C51" s="103">
        <v>1</v>
      </c>
      <c r="D51" s="103" t="s">
        <v>214</v>
      </c>
      <c r="E51" s="103">
        <v>38</v>
      </c>
      <c r="F51" s="103">
        <v>38</v>
      </c>
      <c r="G51" s="103">
        <f>F51/E51*100</f>
        <v>100</v>
      </c>
      <c r="H51" s="103">
        <v>0</v>
      </c>
      <c r="I51" s="103">
        <f>COUNTIFS(E7:E44,"&gt;=33",E7:E44,"&lt;=44")</f>
        <v>0</v>
      </c>
      <c r="J51" s="103">
        <f>COUNTIFS(E7:E44,"&gt;=45",E7:E44,"&lt;=59")</f>
        <v>0</v>
      </c>
      <c r="K51" s="103">
        <f>COUNTIFS(E7:E44,"&gt;=60",E7:E44,"&lt;=74")</f>
        <v>0</v>
      </c>
      <c r="L51" s="103">
        <f>COUNTIFS(E7:E44,"&gt;=75",E7:E44,"&lt;=89")</f>
        <v>6</v>
      </c>
      <c r="M51" s="103">
        <f>COUNTIFS(E7:E44,"&gt;=90",E7:E44,"&lt;=100")</f>
        <v>32</v>
      </c>
      <c r="N51" s="103">
        <f>SUM(H51:M51)</f>
        <v>38</v>
      </c>
      <c r="O51" s="103">
        <f>COUNTIF(F7:F44,"A1")</f>
        <v>25</v>
      </c>
      <c r="P51" s="103">
        <f>COUNTIF(F7:F44,"A2")</f>
        <v>7</v>
      </c>
      <c r="Q51" s="103">
        <f>COUNTIF(F7:F44,"B1")</f>
        <v>4</v>
      </c>
      <c r="R51" s="103">
        <f>COUNTIF(F7:F44,"B2")</f>
        <v>2</v>
      </c>
      <c r="S51" s="103">
        <f>COUNTIF(F1:F44,"C1")</f>
        <v>0</v>
      </c>
      <c r="T51" s="103">
        <f>COUNTIF(F7:F44,"C2")</f>
        <v>0</v>
      </c>
      <c r="U51" s="103">
        <f>COUNTIF(F7:F44,"D1")</f>
        <v>0</v>
      </c>
      <c r="V51" s="103">
        <f>COUNTIF(F7:F44,"D2")</f>
        <v>0</v>
      </c>
      <c r="W51" s="103">
        <f>COUNTIF(F7:F44,"E")</f>
        <v>0</v>
      </c>
      <c r="X51" s="103">
        <f>(O51*8+P51*7+Q51*6+R51*5+S51*4+T51*3+U51*2+V51)*100/(8*E51)</f>
        <v>93.09210526315789</v>
      </c>
      <c r="Y51" s="188" t="s">
        <v>272</v>
      </c>
      <c r="Z51" s="188"/>
      <c r="AA51" s="188"/>
    </row>
    <row r="52" spans="3:27" x14ac:dyDescent="0.3">
      <c r="C52" s="103">
        <v>2</v>
      </c>
      <c r="D52" s="103" t="s">
        <v>215</v>
      </c>
      <c r="E52" s="103">
        <v>24</v>
      </c>
      <c r="F52" s="103">
        <v>24</v>
      </c>
      <c r="G52" s="103">
        <f t="shared" ref="G52:G60" si="2">F52/E52*100</f>
        <v>100</v>
      </c>
      <c r="H52" s="103">
        <v>0</v>
      </c>
      <c r="I52" s="103">
        <f>COUNTIFS(G7:G44,"&gt;=33",G7:G44,"&lt;=44")</f>
        <v>0</v>
      </c>
      <c r="J52" s="103">
        <f>COUNTIFS(G7:G44,"&gt;=45",G7:G44,"&lt;=59")</f>
        <v>2</v>
      </c>
      <c r="K52" s="103">
        <f>COUNTIFS(G7:G44,"&gt;=60",G7:G44,"&lt;=74")</f>
        <v>6</v>
      </c>
      <c r="L52" s="103">
        <f>COUNTIFS(G7:G44,"&gt;=75",G7:G44,"&lt;=89")</f>
        <v>8</v>
      </c>
      <c r="M52" s="103">
        <f>COUNTIFS(G7:G44,"&gt;=90",G7:G44,"&lt;=100")</f>
        <v>8</v>
      </c>
      <c r="N52" s="103">
        <f t="shared" ref="N52:N59" si="3">SUM(H52:M52)</f>
        <v>24</v>
      </c>
      <c r="O52" s="103">
        <f>COUNTIF(H1:H44,"A1")</f>
        <v>5</v>
      </c>
      <c r="P52" s="103">
        <f>COUNTIF(H1:H44,"A2")</f>
        <v>5</v>
      </c>
      <c r="Q52" s="103">
        <f>COUNTIF(H1:H44,"B1")</f>
        <v>4</v>
      </c>
      <c r="R52" s="103">
        <f>COUNTIF(H1:H44,"B2")</f>
        <v>5</v>
      </c>
      <c r="S52" s="103">
        <f>COUNTIF(H1:H44,"C1")</f>
        <v>2</v>
      </c>
      <c r="T52" s="103">
        <f>COUNTIF(H1:H44,"C2")</f>
        <v>1</v>
      </c>
      <c r="U52" s="103">
        <f>COUNTIF(H1:H44,"D1")</f>
        <v>2</v>
      </c>
      <c r="V52" s="103">
        <f>COUNTIF(H1:H44,"D2")</f>
        <v>0</v>
      </c>
      <c r="W52" s="103">
        <f>COUNTIF(H7:H44,"E")</f>
        <v>0</v>
      </c>
      <c r="X52" s="103">
        <f t="shared" ref="X52:X59" si="4">(O52*8+P52*7+Q52*6+R52*5+S52*4+T52*3+U52*2+V52)*100/(8*E52)</f>
        <v>72.395833333333329</v>
      </c>
      <c r="Y52" s="188" t="s">
        <v>242</v>
      </c>
      <c r="Z52" s="188"/>
      <c r="AA52" s="188"/>
    </row>
    <row r="53" spans="3:27" x14ac:dyDescent="0.3">
      <c r="C53" s="103">
        <v>3</v>
      </c>
      <c r="D53" s="103" t="s">
        <v>216</v>
      </c>
      <c r="E53" s="103">
        <v>38</v>
      </c>
      <c r="F53" s="103">
        <v>38</v>
      </c>
      <c r="G53" s="103">
        <f t="shared" si="2"/>
        <v>100</v>
      </c>
      <c r="H53" s="103">
        <v>0</v>
      </c>
      <c r="I53" s="103">
        <f>COUNTIFS(I7:I44,"&gt;=33",I7:I44,"&lt;=44")</f>
        <v>0</v>
      </c>
      <c r="J53" s="103">
        <f>COUNTIFS(I7:I44,"&gt;=45",I7:I44,"&lt;=59")</f>
        <v>2</v>
      </c>
      <c r="K53" s="103">
        <f>COUNTIFS(I7:I44,"&gt;=60",I7:I44,"&lt;=74")</f>
        <v>11</v>
      </c>
      <c r="L53" s="103">
        <f>COUNTIFS(I7:I44,"&gt;=75",I7:I44,"&lt;=89")</f>
        <v>14</v>
      </c>
      <c r="M53" s="103">
        <f>COUNTIFS(I7:I44,"&gt;=90",I7:I44,"&lt;=100")</f>
        <v>11</v>
      </c>
      <c r="N53" s="103">
        <f t="shared" si="3"/>
        <v>38</v>
      </c>
      <c r="O53" s="103">
        <f>COUNTIF(J1:J44,"A1")</f>
        <v>6</v>
      </c>
      <c r="P53" s="103">
        <f>COUNTIF(J1:J44,"A2")</f>
        <v>11</v>
      </c>
      <c r="Q53" s="103">
        <f>COUNTIF(J1:J44,"B1")</f>
        <v>5</v>
      </c>
      <c r="R53" s="103">
        <f>COUNTIF(J1:J44,"B2")</f>
        <v>5</v>
      </c>
      <c r="S53" s="103">
        <f>COUNTIF(J1:J44,"C1")</f>
        <v>1</v>
      </c>
      <c r="T53" s="103">
        <f>COUNTIF(J1:J44,"C2")</f>
        <v>7</v>
      </c>
      <c r="U53" s="103">
        <f>COUNTIF(J1:J44,"D1")</f>
        <v>2</v>
      </c>
      <c r="V53" s="103">
        <f>COUNTIF(J1:J44,"D2")</f>
        <v>1</v>
      </c>
      <c r="W53" s="103">
        <f>COUNTIF(J7:J44,"E")</f>
        <v>0</v>
      </c>
      <c r="X53" s="103">
        <f t="shared" si="4"/>
        <v>69.078947368421055</v>
      </c>
      <c r="Y53" s="188" t="s">
        <v>243</v>
      </c>
      <c r="Z53" s="188"/>
      <c r="AA53" s="188"/>
    </row>
    <row r="54" spans="3:27" x14ac:dyDescent="0.3">
      <c r="C54" s="103">
        <v>4</v>
      </c>
      <c r="D54" s="103" t="s">
        <v>217</v>
      </c>
      <c r="E54" s="103">
        <v>38</v>
      </c>
      <c r="F54" s="103">
        <v>38</v>
      </c>
      <c r="G54" s="103">
        <f t="shared" si="2"/>
        <v>100</v>
      </c>
      <c r="H54" s="103">
        <v>0</v>
      </c>
      <c r="I54" s="103">
        <f>COUNTIFS(K7:K44,"&gt;=33",K7:K44,"&lt;=44")</f>
        <v>0</v>
      </c>
      <c r="J54" s="103">
        <f>COUNTIFS(K7:K44,"&gt;=45",K7:K44,"&lt;=59")</f>
        <v>0</v>
      </c>
      <c r="K54" s="103">
        <f>COUNTIFS(K7:K44,"&gt;=60",K7:K44,"&lt;=74")</f>
        <v>10</v>
      </c>
      <c r="L54" s="103">
        <f>COUNTIFS(K7:K44,"&gt;=75",K7:K44,"&lt;=89")</f>
        <v>10</v>
      </c>
      <c r="M54" s="103">
        <f>COUNTIFS(K7:K44,"&gt;=90",K7:K44,"&lt;=100")</f>
        <v>18</v>
      </c>
      <c r="N54" s="103">
        <f t="shared" si="3"/>
        <v>38</v>
      </c>
      <c r="O54" s="103">
        <f>COUNTIF(L7:L44,"A1")</f>
        <v>11</v>
      </c>
      <c r="P54" s="103">
        <f>COUNTIF(L7:L44,"A2")</f>
        <v>10</v>
      </c>
      <c r="Q54" s="103">
        <f>COUNTIF(L7:L44,"B1")</f>
        <v>6</v>
      </c>
      <c r="R54" s="103">
        <f>COUNTIF(L7:L44,"B2")</f>
        <v>3</v>
      </c>
      <c r="S54" s="103">
        <f>COUNTIF(L7:L44,"C1")</f>
        <v>3</v>
      </c>
      <c r="T54" s="103">
        <f>COUNTIF(L7:L44,"C2")</f>
        <v>5</v>
      </c>
      <c r="U54" s="103">
        <f>COUNTIF(L7:L44,"D1")</f>
        <v>0</v>
      </c>
      <c r="V54" s="103">
        <f>COUNTIF(L7:L44,"D2")</f>
        <v>0</v>
      </c>
      <c r="W54" s="103">
        <f>COUNTIF(J7:L44,"E")</f>
        <v>0</v>
      </c>
      <c r="X54" s="103">
        <f t="shared" si="4"/>
        <v>77.631578947368425</v>
      </c>
      <c r="Y54" s="188" t="s">
        <v>275</v>
      </c>
      <c r="Z54" s="188"/>
      <c r="AA54" s="188"/>
    </row>
    <row r="55" spans="3:27" x14ac:dyDescent="0.3">
      <c r="C55" s="103">
        <v>5</v>
      </c>
      <c r="D55" s="103" t="s">
        <v>244</v>
      </c>
      <c r="E55" s="103">
        <v>5</v>
      </c>
      <c r="F55" s="103">
        <v>5</v>
      </c>
      <c r="G55" s="103">
        <f t="shared" si="2"/>
        <v>100</v>
      </c>
      <c r="H55" s="103">
        <v>0</v>
      </c>
      <c r="I55" s="103">
        <f>COUNTIFS(M7:M44,"&gt;=33",M7:M44,"&lt;=44")</f>
        <v>0</v>
      </c>
      <c r="J55" s="103">
        <f>COUNTIFS(M7:M44,"&gt;=45",M7:M44,"&lt;=59")</f>
        <v>0</v>
      </c>
      <c r="K55" s="103">
        <f>COUNTIFS(M7:M44,"&gt;=60",M7:M44,"&lt;=74")</f>
        <v>0</v>
      </c>
      <c r="L55" s="103">
        <f>COUNTIFS(M7:M44,"&gt;=75",M7:M44,"&lt;=89")</f>
        <v>2</v>
      </c>
      <c r="M55" s="103">
        <f>COUNTIFS(M7:M44,"&gt;=90",M7:M44,"&lt;=100")</f>
        <v>3</v>
      </c>
      <c r="N55" s="103">
        <f t="shared" si="3"/>
        <v>5</v>
      </c>
      <c r="O55" s="103">
        <f>COUNTIF(N1:N44,"A1")</f>
        <v>1</v>
      </c>
      <c r="P55" s="103">
        <f>COUNTIF(N1:N44,"A2")</f>
        <v>0</v>
      </c>
      <c r="Q55" s="103">
        <f>COUNTIF(N1:N44,"B1")</f>
        <v>2</v>
      </c>
      <c r="R55" s="103">
        <f>COUNTIF(N1:N44,"B2")</f>
        <v>1</v>
      </c>
      <c r="S55" s="103">
        <f>COUNTIF(N1:N44,"C1")</f>
        <v>0</v>
      </c>
      <c r="T55" s="103">
        <f>COUNTIF(N1:N44,"C2")</f>
        <v>0</v>
      </c>
      <c r="U55" s="103">
        <f>COUNTIF(N1:N44,"D1")</f>
        <v>1</v>
      </c>
      <c r="V55" s="103">
        <f>COUNTIF(N1:N44,"D2")</f>
        <v>0</v>
      </c>
      <c r="W55" s="103">
        <f>COUNTIF(N7:N44,"E")</f>
        <v>0</v>
      </c>
      <c r="X55" s="103">
        <f t="shared" si="4"/>
        <v>67.5</v>
      </c>
      <c r="Y55" s="188" t="s">
        <v>248</v>
      </c>
      <c r="Z55" s="188"/>
      <c r="AA55" s="188"/>
    </row>
    <row r="56" spans="3:27" x14ac:dyDescent="0.3">
      <c r="C56" s="103">
        <v>6</v>
      </c>
      <c r="D56" s="103" t="s">
        <v>253</v>
      </c>
      <c r="E56" s="103">
        <v>31</v>
      </c>
      <c r="F56" s="103">
        <v>31</v>
      </c>
      <c r="G56" s="103">
        <f t="shared" si="2"/>
        <v>100</v>
      </c>
      <c r="H56" s="103">
        <v>0</v>
      </c>
      <c r="I56" s="103">
        <f>COUNTIFS(O7:O44,"&gt;=33",O7:O44,"&lt;=44")</f>
        <v>0</v>
      </c>
      <c r="J56" s="103">
        <f>COUNTIFS(O7:O44,"&gt;=45",O7:O44,"&lt;=59")</f>
        <v>0</v>
      </c>
      <c r="K56" s="103">
        <f>COUNTIFS(O7:O44,"&gt;=60",O7:O44,"&lt;=74")</f>
        <v>6</v>
      </c>
      <c r="L56" s="103">
        <f>COUNTIFS(O7:O44,"&gt;=75",O7:O44,"&lt;=89")</f>
        <v>5</v>
      </c>
      <c r="M56" s="103">
        <f>COUNTIFS(O7:O44,"&gt;=90",O7:O44,"&lt;=100")</f>
        <v>20</v>
      </c>
      <c r="N56" s="103">
        <f t="shared" si="3"/>
        <v>31</v>
      </c>
      <c r="O56" s="103">
        <f>COUNTIF(P7:P44,"A1")</f>
        <v>16</v>
      </c>
      <c r="P56" s="103">
        <f>COUNTIF(P7:P44,"A2")</f>
        <v>2</v>
      </c>
      <c r="Q56" s="103">
        <f>COUNTIF(P7:P44,"B1")</f>
        <v>5</v>
      </c>
      <c r="R56" s="103">
        <f>COUNTIF(P7:P44,"B2")</f>
        <v>1</v>
      </c>
      <c r="S56" s="103">
        <f>COUNTIF(P7:P44,"C1")</f>
        <v>1</v>
      </c>
      <c r="T56" s="103">
        <f>COUNTIF(P7:P44,"C2")</f>
        <v>5</v>
      </c>
      <c r="U56" s="103">
        <f>COUNTIF(P1:P44,"D1")</f>
        <v>1</v>
      </c>
      <c r="V56" s="103">
        <f>COUNTIF(T1:T44,"D2")</f>
        <v>0</v>
      </c>
      <c r="W56" s="103">
        <f>COUNTIF(T1:T44,"E")</f>
        <v>0</v>
      </c>
      <c r="X56" s="103">
        <f t="shared" si="4"/>
        <v>79.838709677419359</v>
      </c>
      <c r="Y56" s="188" t="s">
        <v>276</v>
      </c>
      <c r="Z56" s="188"/>
      <c r="AA56" s="188"/>
    </row>
    <row r="57" spans="3:27" x14ac:dyDescent="0.3">
      <c r="C57" s="103">
        <v>7</v>
      </c>
      <c r="D57" s="103" t="s">
        <v>222</v>
      </c>
      <c r="E57" s="103">
        <v>8</v>
      </c>
      <c r="F57" s="103">
        <v>8</v>
      </c>
      <c r="G57" s="103">
        <f t="shared" si="2"/>
        <v>100</v>
      </c>
      <c r="H57" s="103">
        <v>0</v>
      </c>
      <c r="I57" s="103">
        <f>COUNTIFS(U7:U44,"&gt;=33",U7:U44,"&lt;=44")</f>
        <v>0</v>
      </c>
      <c r="J57" s="103">
        <f>COUNTIFS(U7:U44,"&gt;=45",U7:U44,"&lt;=59")</f>
        <v>0</v>
      </c>
      <c r="K57" s="103">
        <f>COUNTIFS(U7:U44,"&gt;=60",U7:U44,"&lt;=74")</f>
        <v>0</v>
      </c>
      <c r="L57" s="103">
        <f>COUNTIFS(U7:U44,"&gt;=75",U7:U44,"&lt;=89")</f>
        <v>6</v>
      </c>
      <c r="M57" s="103">
        <f>COUNTIFS(U7:U44,"&gt;=90",U7:U44,"&lt;=100")</f>
        <v>2</v>
      </c>
      <c r="N57" s="103">
        <f t="shared" si="3"/>
        <v>8</v>
      </c>
      <c r="O57" s="103">
        <f>COUNTIFS(V7:V44,"A1")</f>
        <v>2</v>
      </c>
      <c r="P57" s="104">
        <f>COUNTIFS(V7:V44,"A2")</f>
        <v>3</v>
      </c>
      <c r="Q57" s="104">
        <f>COUNTIFS(V7:V44,"B1")</f>
        <v>3</v>
      </c>
      <c r="R57" s="104">
        <f>COUNTIFS(V7:V44,"B2")</f>
        <v>0</v>
      </c>
      <c r="S57" s="104">
        <f>COUNTIFS(V7:V44,"C1")</f>
        <v>0</v>
      </c>
      <c r="T57" s="104">
        <f>COUNTIFS(V7:V44,"C2")</f>
        <v>0</v>
      </c>
      <c r="U57" s="104">
        <f>COUNTIFS(V7:V44,"D1")</f>
        <v>0</v>
      </c>
      <c r="V57" s="104">
        <f>COUNTIFS(V7:V44,"D2")</f>
        <v>0</v>
      </c>
      <c r="W57" s="104">
        <f>COUNTIFS(V7:V44,"E")</f>
        <v>0</v>
      </c>
      <c r="X57" s="103">
        <f t="shared" si="4"/>
        <v>85.9375</v>
      </c>
      <c r="Y57" s="188" t="s">
        <v>259</v>
      </c>
      <c r="Z57" s="188"/>
      <c r="AA57" s="188"/>
    </row>
    <row r="58" spans="3:27" x14ac:dyDescent="0.3">
      <c r="C58" s="103">
        <v>8</v>
      </c>
      <c r="D58" s="103" t="s">
        <v>269</v>
      </c>
      <c r="E58" s="103">
        <v>8</v>
      </c>
      <c r="F58" s="103">
        <v>8</v>
      </c>
      <c r="G58" s="103">
        <f t="shared" si="2"/>
        <v>100</v>
      </c>
      <c r="H58" s="103">
        <v>0</v>
      </c>
      <c r="I58" s="103">
        <f>COUNTIFS(W7:W44,"&gt;=33",W7:W44,"&lt;=44")</f>
        <v>0</v>
      </c>
      <c r="J58" s="103">
        <f>COUNTIFS(W7:W44,"&gt;=45",W7:W44,"&lt;=59")</f>
        <v>0</v>
      </c>
      <c r="K58" s="103">
        <f>COUNTIFS(W7:W44,"&gt;=60",W7:W44,"&lt;=74")</f>
        <v>0</v>
      </c>
      <c r="L58" s="103">
        <f>COUNTIFS(W7:W44,"&gt;=75",W7:W44,"&lt;=89")</f>
        <v>6</v>
      </c>
      <c r="M58" s="103">
        <f>COUNTIFS(W7:W44,"&gt;=90",W7:W44,"&lt;=100")</f>
        <v>2</v>
      </c>
      <c r="N58" s="103">
        <f t="shared" si="3"/>
        <v>8</v>
      </c>
      <c r="O58" s="104">
        <f>COUNTIFS(X7:X44,"A1")</f>
        <v>1</v>
      </c>
      <c r="P58" s="104">
        <f>COUNTIFS(X7:X44,"A2")</f>
        <v>3</v>
      </c>
      <c r="Q58" s="104">
        <f>COUNTIFS(X7:X44,"B1")</f>
        <v>2</v>
      </c>
      <c r="R58" s="104">
        <f>COUNTIFS(X7:X44,"B2")</f>
        <v>2</v>
      </c>
      <c r="S58" s="104">
        <f>COUNTIFS(X7:X44,"C1")</f>
        <v>0</v>
      </c>
      <c r="T58" s="104">
        <f>COUNTIFS(X7:X44,"C2")</f>
        <v>0</v>
      </c>
      <c r="U58" s="104">
        <f>COUNTIFS(X7:X44,"D1")</f>
        <v>0</v>
      </c>
      <c r="V58" s="104">
        <f>COUNTIFS(X7:X44,"D2")</f>
        <v>0</v>
      </c>
      <c r="W58" s="104">
        <f>COUNTIFS(X7:X44,"E")</f>
        <v>0</v>
      </c>
      <c r="X58" s="103">
        <f t="shared" si="4"/>
        <v>79.6875</v>
      </c>
      <c r="Y58" s="188" t="s">
        <v>270</v>
      </c>
      <c r="Z58" s="188"/>
      <c r="AA58" s="188"/>
    </row>
    <row r="59" spans="3:27" x14ac:dyDescent="0.3">
      <c r="C59" s="103">
        <v>9</v>
      </c>
      <c r="D59" s="103" t="s">
        <v>245</v>
      </c>
      <c r="E59" s="103">
        <v>8</v>
      </c>
      <c r="F59" s="103">
        <v>8</v>
      </c>
      <c r="G59" s="103">
        <f t="shared" si="2"/>
        <v>100</v>
      </c>
      <c r="H59" s="103">
        <v>0</v>
      </c>
      <c r="I59" s="103">
        <f>COUNTIFS(Q7:Q44,"&gt;=33",Q7:Q44,"&lt;=44")</f>
        <v>0</v>
      </c>
      <c r="J59" s="103">
        <f>COUNTIFS(Q7:Q44,"&gt;=45",Q7:Q44,"&lt;=59")</f>
        <v>0</v>
      </c>
      <c r="K59" s="103">
        <f>COUNTIFS(Q7:Q44,"&gt;=60",Q7:Q44,"&lt;=74")</f>
        <v>0</v>
      </c>
      <c r="L59" s="103">
        <f>COUNTIFS(Q7:Q44,"&gt;=75",Q7:Q44,"&lt;=89")</f>
        <v>4</v>
      </c>
      <c r="M59" s="103">
        <f>COUNTIFS(Q7:Q44,"&gt;=90",Q7:Q44,"&lt;=100")</f>
        <v>4</v>
      </c>
      <c r="N59" s="103">
        <f t="shared" si="3"/>
        <v>8</v>
      </c>
      <c r="O59" s="104">
        <f>COUNTIFS(R7:R44,"A1")</f>
        <v>4</v>
      </c>
      <c r="P59" s="104">
        <f>COUNTIFS(R7:R44,"A2")</f>
        <v>0</v>
      </c>
      <c r="Q59" s="104">
        <f>COUNTIFS(R7:R44,"B1")</f>
        <v>0</v>
      </c>
      <c r="R59" s="104">
        <f>COUNTIFS(R7:R44,"B2")</f>
        <v>0</v>
      </c>
      <c r="S59" s="104">
        <f>COUNTIFS(R7:R44,"C1")</f>
        <v>2</v>
      </c>
      <c r="T59" s="104">
        <f>COUNTIFS(R7:R44,"C2")</f>
        <v>0</v>
      </c>
      <c r="U59" s="104">
        <f>COUNTIFS(R7:R44,"D1")</f>
        <v>1</v>
      </c>
      <c r="V59" s="104">
        <f>COUNTIFS(R7:R44,"D2")</f>
        <v>1</v>
      </c>
      <c r="W59" s="104">
        <f>COUNTIFS(R7:R44,"E")</f>
        <v>0</v>
      </c>
      <c r="X59" s="104">
        <f t="shared" si="4"/>
        <v>67.1875</v>
      </c>
      <c r="Y59" s="103" t="s">
        <v>246</v>
      </c>
      <c r="Z59" s="103"/>
      <c r="AA59" s="103"/>
    </row>
    <row r="60" spans="3:27" x14ac:dyDescent="0.3">
      <c r="C60" s="103"/>
      <c r="D60" s="103" t="s">
        <v>268</v>
      </c>
      <c r="E60" s="103">
        <v>38</v>
      </c>
      <c r="F60" s="103">
        <v>38</v>
      </c>
      <c r="G60" s="103">
        <f t="shared" si="2"/>
        <v>100</v>
      </c>
      <c r="H60" s="103">
        <v>0</v>
      </c>
      <c r="I60" s="103">
        <f>COUNTIFS(AF1:AF44,"&gt;=33",AF1:AF44,"&lt;=44")</f>
        <v>0</v>
      </c>
      <c r="J60" s="103">
        <f>COUNTIFS(AF1:AF44,"&gt;=45",AF1:AF44,"&lt;=59")</f>
        <v>0</v>
      </c>
      <c r="K60" s="103">
        <f>COUNTIFS(AF1:AF44,"&gt;=60",AF1:AF44,"&lt;75")</f>
        <v>4</v>
      </c>
      <c r="L60" s="103">
        <f>COUNTIFS(AF1:AF44,"&gt;=75",AF1:AF44,"&lt;=89")</f>
        <v>14</v>
      </c>
      <c r="M60" s="103">
        <f>COUNTIFS(AF1:AF44,"&gt;=90",AF1:AF44,"&lt;=100")</f>
        <v>14</v>
      </c>
      <c r="N60" s="103">
        <f t="shared" ref="N60" si="5">SUM(I60:M60)</f>
        <v>32</v>
      </c>
      <c r="O60" s="103">
        <f>SUM(O51:O58)</f>
        <v>67</v>
      </c>
      <c r="P60" s="103">
        <f>SUM(P51:P58)</f>
        <v>41</v>
      </c>
      <c r="Q60" s="103">
        <f>SUM(Q51:Q58)</f>
        <v>31</v>
      </c>
      <c r="R60" s="103">
        <f>SUM(R51:R59)</f>
        <v>19</v>
      </c>
      <c r="S60" s="103">
        <f>SUM(S51:S58)</f>
        <v>7</v>
      </c>
      <c r="T60" s="103">
        <f>SUM(T51:T58)</f>
        <v>18</v>
      </c>
      <c r="U60" s="103">
        <f>SUM(U51:U59)</f>
        <v>7</v>
      </c>
      <c r="V60" s="103">
        <f>SUM(V51:V59)</f>
        <v>2</v>
      </c>
      <c r="W60" s="103">
        <f t="shared" ref="W60" si="6">SUM(W51:W58)</f>
        <v>0</v>
      </c>
      <c r="X60" s="103">
        <f>(O60*8+P60*7+Q60*6+R60*5+S60*4+T60*3+U60*2+V60)*100/(40*E60)</f>
        <v>79.078947368421055</v>
      </c>
      <c r="Y60" s="188" t="s">
        <v>273</v>
      </c>
      <c r="Z60" s="188"/>
      <c r="AA60" s="188"/>
    </row>
  </sheetData>
  <autoFilter ref="A6:AI44" xr:uid="{84C63586-396E-4D9B-AB6E-F066C5A5478D}"/>
  <mergeCells count="31">
    <mergeCell ref="D1:AI1"/>
    <mergeCell ref="D2:AI2"/>
    <mergeCell ref="D3:AI3"/>
    <mergeCell ref="AC5:AD5"/>
    <mergeCell ref="AE5:AE6"/>
    <mergeCell ref="AF5:AF6"/>
    <mergeCell ref="AG5:AG6"/>
    <mergeCell ref="AH5:AH6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D49:X49"/>
    <mergeCell ref="Y50:AA50"/>
    <mergeCell ref="Y51:AA51"/>
    <mergeCell ref="Y52:AA52"/>
    <mergeCell ref="Y53:AA53"/>
    <mergeCell ref="Y54:AA54"/>
    <mergeCell ref="Y55:AA55"/>
    <mergeCell ref="Y57:AA57"/>
    <mergeCell ref="Y58:AA58"/>
    <mergeCell ref="Y60:AA60"/>
    <mergeCell ref="Y56:AA56"/>
  </mergeCells>
  <conditionalFormatting sqref="C50:AA60 C49:D49 Y49:AA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{12E6357B-79A6-4A42-9057-07A4F5AE0FBC}</x14:id>
        </ext>
      </extLst>
    </cfRule>
  </conditionalFormatting>
  <conditionalFormatting sqref="C50:X60 C49:D4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6357B-79A6-4A42-9057-07A4F5AE0F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C50:AA60 C49:D49 Y49:AA49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2A26-0BAD-4CE2-B575-68BBEA44157A}">
  <dimension ref="A1:AI61"/>
  <sheetViews>
    <sheetView tabSelected="1" workbookViewId="0">
      <selection activeCell="E43" sqref="E43"/>
    </sheetView>
  </sheetViews>
  <sheetFormatPr defaultRowHeight="14.4" x14ac:dyDescent="0.3"/>
  <cols>
    <col min="1" max="1" width="4.33203125" customWidth="1"/>
    <col min="2" max="2" width="10.33203125" bestFit="1" customWidth="1"/>
    <col min="3" max="3" width="6.88671875" bestFit="1" customWidth="1"/>
    <col min="4" max="4" width="27.33203125" customWidth="1"/>
    <col min="5" max="30" width="4.77734375" customWidth="1"/>
    <col min="31" max="31" width="5.88671875" customWidth="1"/>
    <col min="32" max="32" width="5.6640625" customWidth="1"/>
    <col min="33" max="33" width="7.21875" customWidth="1"/>
    <col min="34" max="34" width="9.6640625" bestFit="1" customWidth="1"/>
    <col min="35" max="35" width="10.33203125" bestFit="1" customWidth="1"/>
  </cols>
  <sheetData>
    <row r="1" spans="1:35" ht="18" x14ac:dyDescent="0.35">
      <c r="A1" s="123"/>
      <c r="B1" s="205" t="s">
        <v>281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123"/>
      <c r="AI1" s="123"/>
    </row>
    <row r="2" spans="1:35" ht="18" x14ac:dyDescent="0.35">
      <c r="A2" s="123"/>
      <c r="B2" s="205" t="s">
        <v>282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123"/>
      <c r="AI2" s="123"/>
    </row>
    <row r="3" spans="1:35" ht="18" x14ac:dyDescent="0.35">
      <c r="A3" s="123"/>
      <c r="B3" s="205" t="s">
        <v>280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123"/>
      <c r="AI3" s="123"/>
    </row>
    <row r="4" spans="1:35" x14ac:dyDescent="0.3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</row>
    <row r="5" spans="1:35" x14ac:dyDescent="0.3">
      <c r="A5" s="124" t="s">
        <v>213</v>
      </c>
      <c r="B5" s="124" t="s">
        <v>207</v>
      </c>
      <c r="C5" s="124" t="s">
        <v>208</v>
      </c>
      <c r="D5" s="124" t="s">
        <v>209</v>
      </c>
      <c r="E5" s="177" t="s">
        <v>214</v>
      </c>
      <c r="F5" s="177"/>
      <c r="G5" s="178" t="s">
        <v>215</v>
      </c>
      <c r="H5" s="178"/>
      <c r="I5" s="179" t="s">
        <v>216</v>
      </c>
      <c r="J5" s="179"/>
      <c r="K5" s="180" t="s">
        <v>217</v>
      </c>
      <c r="L5" s="180"/>
      <c r="M5" s="181" t="s">
        <v>218</v>
      </c>
      <c r="N5" s="181"/>
      <c r="O5" s="182" t="s">
        <v>220</v>
      </c>
      <c r="P5" s="182"/>
      <c r="Q5" s="184" t="s">
        <v>224</v>
      </c>
      <c r="R5" s="184"/>
      <c r="S5" s="179" t="s">
        <v>221</v>
      </c>
      <c r="T5" s="179"/>
      <c r="U5" s="185" t="s">
        <v>222</v>
      </c>
      <c r="V5" s="185"/>
      <c r="W5" s="150" t="s">
        <v>219</v>
      </c>
      <c r="X5" s="150"/>
      <c r="Y5" s="186" t="s">
        <v>225</v>
      </c>
      <c r="Z5" s="186"/>
      <c r="AA5" s="187" t="s">
        <v>226</v>
      </c>
      <c r="AB5" s="187"/>
      <c r="AC5" s="176" t="s">
        <v>227</v>
      </c>
      <c r="AD5" s="176"/>
      <c r="AE5" s="136" t="s">
        <v>206</v>
      </c>
      <c r="AF5" s="136" t="s">
        <v>229</v>
      </c>
      <c r="AG5" s="146" t="s">
        <v>230</v>
      </c>
      <c r="AH5" s="148" t="s">
        <v>228</v>
      </c>
      <c r="AI5" s="123"/>
    </row>
    <row r="6" spans="1:35" s="5" customFormat="1" x14ac:dyDescent="0.3">
      <c r="A6" s="122"/>
      <c r="B6" s="122"/>
      <c r="C6" s="122"/>
      <c r="D6" s="122"/>
      <c r="E6" s="38" t="s">
        <v>211</v>
      </c>
      <c r="F6" s="38" t="s">
        <v>212</v>
      </c>
      <c r="G6" s="23" t="s">
        <v>211</v>
      </c>
      <c r="H6" s="23" t="s">
        <v>212</v>
      </c>
      <c r="I6" s="25" t="s">
        <v>211</v>
      </c>
      <c r="J6" s="25" t="s">
        <v>212</v>
      </c>
      <c r="K6" s="35" t="s">
        <v>211</v>
      </c>
      <c r="L6" s="35" t="s">
        <v>212</v>
      </c>
      <c r="M6" s="32" t="s">
        <v>211</v>
      </c>
      <c r="N6" s="32" t="s">
        <v>212</v>
      </c>
      <c r="O6" s="30" t="s">
        <v>211</v>
      </c>
      <c r="P6" s="30" t="s">
        <v>212</v>
      </c>
      <c r="Q6" s="27" t="s">
        <v>211</v>
      </c>
      <c r="R6" s="27" t="s">
        <v>212</v>
      </c>
      <c r="S6" s="25" t="s">
        <v>211</v>
      </c>
      <c r="T6" s="25" t="s">
        <v>212</v>
      </c>
      <c r="U6" s="23" t="s">
        <v>211</v>
      </c>
      <c r="V6" s="23" t="s">
        <v>212</v>
      </c>
      <c r="W6" s="4" t="s">
        <v>211</v>
      </c>
      <c r="X6" s="4" t="s">
        <v>212</v>
      </c>
      <c r="Y6" s="6" t="s">
        <v>211</v>
      </c>
      <c r="Z6" s="6" t="s">
        <v>212</v>
      </c>
      <c r="AA6" s="12" t="s">
        <v>211</v>
      </c>
      <c r="AB6" s="12" t="s">
        <v>212</v>
      </c>
      <c r="AC6" s="9" t="s">
        <v>211</v>
      </c>
      <c r="AD6" s="9" t="s">
        <v>212</v>
      </c>
      <c r="AE6" s="137"/>
      <c r="AF6" s="137"/>
      <c r="AG6" s="147"/>
      <c r="AH6" s="149"/>
      <c r="AI6" s="128"/>
    </row>
    <row r="7" spans="1:35" x14ac:dyDescent="0.3">
      <c r="A7" s="42">
        <v>1</v>
      </c>
      <c r="B7" s="86">
        <v>15609727</v>
      </c>
      <c r="C7" s="86" t="s">
        <v>68</v>
      </c>
      <c r="D7" s="86" t="s">
        <v>159</v>
      </c>
      <c r="E7" s="105">
        <v>96</v>
      </c>
      <c r="F7" s="105" t="s">
        <v>27</v>
      </c>
      <c r="G7" s="106">
        <v>94</v>
      </c>
      <c r="H7" s="106" t="s">
        <v>28</v>
      </c>
      <c r="I7" s="107"/>
      <c r="J7" s="107"/>
      <c r="K7" s="108"/>
      <c r="L7" s="108"/>
      <c r="M7" s="109"/>
      <c r="N7" s="109"/>
      <c r="O7" s="110"/>
      <c r="P7" s="110"/>
      <c r="Q7" s="111"/>
      <c r="R7" s="111"/>
      <c r="S7" s="107"/>
      <c r="T7" s="107"/>
      <c r="U7" s="112"/>
      <c r="V7" s="112"/>
      <c r="W7" s="113"/>
      <c r="X7" s="113"/>
      <c r="Y7" s="114">
        <v>83</v>
      </c>
      <c r="Z7" s="114" t="s">
        <v>31</v>
      </c>
      <c r="AA7" s="115">
        <v>93</v>
      </c>
      <c r="AB7" s="115" t="s">
        <v>27</v>
      </c>
      <c r="AC7" s="88">
        <v>87</v>
      </c>
      <c r="AD7" s="88" t="s">
        <v>28</v>
      </c>
      <c r="AE7" s="87">
        <f>SUM(E7,G7,I7,K7,M7,O7,Q7,S7,U7,Y7,AA7,AC7,)</f>
        <v>453</v>
      </c>
      <c r="AF7" s="87">
        <f>AE7/5</f>
        <v>90.6</v>
      </c>
      <c r="AG7" s="88">
        <v>2</v>
      </c>
      <c r="AH7" s="2" t="s">
        <v>29</v>
      </c>
      <c r="AI7" s="123"/>
    </row>
    <row r="8" spans="1:35" s="116" customFormat="1" x14ac:dyDescent="0.3">
      <c r="A8" s="86">
        <v>2</v>
      </c>
      <c r="B8" s="86">
        <v>15609728</v>
      </c>
      <c r="C8" s="86" t="s">
        <v>68</v>
      </c>
      <c r="D8" s="86" t="s">
        <v>160</v>
      </c>
      <c r="E8" s="105">
        <v>95</v>
      </c>
      <c r="F8" s="105" t="s">
        <v>27</v>
      </c>
      <c r="G8" s="106"/>
      <c r="H8" s="106"/>
      <c r="I8" s="107"/>
      <c r="J8" s="107"/>
      <c r="K8" s="108"/>
      <c r="L8" s="108"/>
      <c r="M8" s="109"/>
      <c r="N8" s="109"/>
      <c r="O8" s="110"/>
      <c r="P8" s="110"/>
      <c r="Q8" s="111"/>
      <c r="R8" s="111"/>
      <c r="S8" s="107"/>
      <c r="T8" s="107"/>
      <c r="U8" s="106">
        <v>89</v>
      </c>
      <c r="V8" s="106" t="s">
        <v>28</v>
      </c>
      <c r="W8" s="113"/>
      <c r="X8" s="113"/>
      <c r="Y8" s="114">
        <v>82</v>
      </c>
      <c r="Z8" s="114" t="s">
        <v>31</v>
      </c>
      <c r="AA8" s="115">
        <v>89</v>
      </c>
      <c r="AB8" s="115" t="s">
        <v>28</v>
      </c>
      <c r="AC8" s="88">
        <v>73</v>
      </c>
      <c r="AD8" s="88" t="s">
        <v>31</v>
      </c>
      <c r="AE8" s="87">
        <f t="shared" ref="AE8:AE45" si="0">SUM(E8,G8,I8,K8,M8,O8,Q8,S8,U8,Y8,AA8,AC8,)</f>
        <v>428</v>
      </c>
      <c r="AF8" s="87">
        <f t="shared" ref="AF8:AF45" si="1">AE8/5</f>
        <v>85.6</v>
      </c>
      <c r="AG8" s="88">
        <v>5</v>
      </c>
      <c r="AH8" s="113" t="s">
        <v>29</v>
      </c>
      <c r="AI8" s="129"/>
    </row>
    <row r="9" spans="1:35" x14ac:dyDescent="0.3">
      <c r="A9" s="42">
        <v>3</v>
      </c>
      <c r="B9" s="42">
        <v>15609729</v>
      </c>
      <c r="C9" s="42" t="s">
        <v>68</v>
      </c>
      <c r="D9" s="42" t="s">
        <v>161</v>
      </c>
      <c r="E9" s="39">
        <v>95</v>
      </c>
      <c r="F9" s="39" t="s">
        <v>27</v>
      </c>
      <c r="G9" s="21"/>
      <c r="H9" s="21"/>
      <c r="I9" s="26"/>
      <c r="J9" s="26"/>
      <c r="K9" s="36"/>
      <c r="L9" s="36"/>
      <c r="M9" s="33"/>
      <c r="N9" s="33"/>
      <c r="O9" s="31"/>
      <c r="P9" s="31"/>
      <c r="Q9" s="28"/>
      <c r="R9" s="28"/>
      <c r="S9" s="26"/>
      <c r="T9" s="26"/>
      <c r="U9" s="21">
        <v>83</v>
      </c>
      <c r="V9" s="21" t="s">
        <v>31</v>
      </c>
      <c r="W9" s="2"/>
      <c r="X9" s="2"/>
      <c r="Y9" s="8">
        <v>71</v>
      </c>
      <c r="Z9" s="8" t="s">
        <v>30</v>
      </c>
      <c r="AA9" s="14">
        <v>83</v>
      </c>
      <c r="AB9" s="14" t="s">
        <v>31</v>
      </c>
      <c r="AC9" s="11">
        <v>64</v>
      </c>
      <c r="AD9" s="11" t="s">
        <v>33</v>
      </c>
      <c r="AE9" s="43">
        <f t="shared" si="0"/>
        <v>396</v>
      </c>
      <c r="AF9" s="43">
        <f t="shared" si="1"/>
        <v>79.2</v>
      </c>
      <c r="AG9" s="11"/>
      <c r="AH9" s="2" t="s">
        <v>29</v>
      </c>
      <c r="AI9" s="123"/>
    </row>
    <row r="10" spans="1:35" x14ac:dyDescent="0.3">
      <c r="A10" s="42">
        <v>4</v>
      </c>
      <c r="B10" s="42">
        <v>15609730</v>
      </c>
      <c r="C10" s="42" t="s">
        <v>68</v>
      </c>
      <c r="D10" s="42" t="s">
        <v>162</v>
      </c>
      <c r="E10" s="39">
        <v>82</v>
      </c>
      <c r="F10" s="39" t="s">
        <v>30</v>
      </c>
      <c r="G10" s="21"/>
      <c r="H10" s="21"/>
      <c r="I10" s="26"/>
      <c r="J10" s="26"/>
      <c r="K10" s="36"/>
      <c r="L10" s="36"/>
      <c r="M10" s="33"/>
      <c r="N10" s="33"/>
      <c r="O10" s="31"/>
      <c r="P10" s="31"/>
      <c r="Q10" s="28"/>
      <c r="R10" s="28"/>
      <c r="S10" s="26"/>
      <c r="T10" s="26"/>
      <c r="U10" s="21">
        <v>67</v>
      </c>
      <c r="V10" s="21" t="s">
        <v>32</v>
      </c>
      <c r="W10" s="2"/>
      <c r="X10" s="2"/>
      <c r="Y10" s="8">
        <v>38</v>
      </c>
      <c r="Z10" s="8" t="s">
        <v>41</v>
      </c>
      <c r="AA10" s="14">
        <v>67</v>
      </c>
      <c r="AB10" s="14" t="s">
        <v>32</v>
      </c>
      <c r="AC10" s="11">
        <v>51</v>
      </c>
      <c r="AD10" s="11" t="s">
        <v>36</v>
      </c>
      <c r="AE10" s="43">
        <f t="shared" si="0"/>
        <v>305</v>
      </c>
      <c r="AF10" s="118">
        <f t="shared" si="1"/>
        <v>61</v>
      </c>
      <c r="AG10" s="11"/>
      <c r="AH10" s="117" t="s">
        <v>19</v>
      </c>
      <c r="AI10" s="123">
        <v>30</v>
      </c>
    </row>
    <row r="11" spans="1:35" x14ac:dyDescent="0.3">
      <c r="A11" s="42">
        <v>5</v>
      </c>
      <c r="B11" s="42">
        <v>15609731</v>
      </c>
      <c r="C11" s="42" t="s">
        <v>68</v>
      </c>
      <c r="D11" s="42" t="s">
        <v>165</v>
      </c>
      <c r="E11" s="39">
        <v>65</v>
      </c>
      <c r="F11" s="39" t="s">
        <v>36</v>
      </c>
      <c r="G11" s="21"/>
      <c r="H11" s="21"/>
      <c r="I11" s="26"/>
      <c r="J11" s="26"/>
      <c r="K11" s="36"/>
      <c r="L11" s="36"/>
      <c r="M11" s="33"/>
      <c r="N11" s="33"/>
      <c r="O11" s="31"/>
      <c r="P11" s="31"/>
      <c r="Q11" s="28"/>
      <c r="R11" s="28"/>
      <c r="S11" s="26"/>
      <c r="T11" s="26"/>
      <c r="U11" s="21">
        <v>53</v>
      </c>
      <c r="V11" s="21" t="s">
        <v>34</v>
      </c>
      <c r="W11" s="2">
        <v>59</v>
      </c>
      <c r="X11" s="2" t="s">
        <v>34</v>
      </c>
      <c r="Y11" s="8">
        <v>35</v>
      </c>
      <c r="Z11" s="8" t="s">
        <v>223</v>
      </c>
      <c r="AA11" s="14">
        <v>52</v>
      </c>
      <c r="AB11" s="14" t="s">
        <v>34</v>
      </c>
      <c r="AC11" s="11">
        <v>41</v>
      </c>
      <c r="AD11" s="11" t="s">
        <v>41</v>
      </c>
      <c r="AE11" s="43">
        <f t="shared" si="0"/>
        <v>246</v>
      </c>
      <c r="AF11" s="118">
        <f t="shared" si="1"/>
        <v>49.2</v>
      </c>
      <c r="AG11" s="11"/>
      <c r="AH11" s="117" t="s">
        <v>19</v>
      </c>
      <c r="AI11" s="123" t="s">
        <v>40</v>
      </c>
    </row>
    <row r="12" spans="1:35" s="116" customFormat="1" x14ac:dyDescent="0.3">
      <c r="A12" s="86">
        <v>6</v>
      </c>
      <c r="B12" s="86">
        <v>15609732</v>
      </c>
      <c r="C12" s="86" t="s">
        <v>68</v>
      </c>
      <c r="D12" s="86" t="s">
        <v>166</v>
      </c>
      <c r="E12" s="105">
        <v>96</v>
      </c>
      <c r="F12" s="105" t="s">
        <v>27</v>
      </c>
      <c r="G12" s="106"/>
      <c r="H12" s="106"/>
      <c r="I12" s="107"/>
      <c r="J12" s="107"/>
      <c r="K12" s="108"/>
      <c r="L12" s="108"/>
      <c r="M12" s="109"/>
      <c r="N12" s="109"/>
      <c r="O12" s="110"/>
      <c r="P12" s="110"/>
      <c r="Q12" s="111"/>
      <c r="R12" s="111"/>
      <c r="S12" s="107">
        <v>90</v>
      </c>
      <c r="T12" s="107" t="s">
        <v>31</v>
      </c>
      <c r="U12" s="112"/>
      <c r="V12" s="112"/>
      <c r="W12" s="113"/>
      <c r="X12" s="113"/>
      <c r="Y12" s="114">
        <v>79</v>
      </c>
      <c r="Z12" s="114" t="s">
        <v>31</v>
      </c>
      <c r="AA12" s="115">
        <v>88</v>
      </c>
      <c r="AB12" s="115" t="s">
        <v>28</v>
      </c>
      <c r="AC12" s="88">
        <v>76</v>
      </c>
      <c r="AD12" s="88" t="s">
        <v>31</v>
      </c>
      <c r="AE12" s="87">
        <f t="shared" si="0"/>
        <v>429</v>
      </c>
      <c r="AF12" s="87">
        <f t="shared" si="1"/>
        <v>85.8</v>
      </c>
      <c r="AG12" s="88">
        <v>4</v>
      </c>
      <c r="AH12" s="113" t="s">
        <v>29</v>
      </c>
      <c r="AI12" s="129"/>
    </row>
    <row r="13" spans="1:35" x14ac:dyDescent="0.3">
      <c r="A13" s="42">
        <v>7</v>
      </c>
      <c r="B13" s="42">
        <v>15609733</v>
      </c>
      <c r="C13" s="42" t="s">
        <v>68</v>
      </c>
      <c r="D13" s="42" t="s">
        <v>167</v>
      </c>
      <c r="E13" s="39">
        <v>93</v>
      </c>
      <c r="F13" s="39" t="s">
        <v>28</v>
      </c>
      <c r="G13" s="21"/>
      <c r="H13" s="21"/>
      <c r="I13" s="26"/>
      <c r="J13" s="26"/>
      <c r="K13" s="36"/>
      <c r="L13" s="36"/>
      <c r="M13" s="33"/>
      <c r="N13" s="33"/>
      <c r="O13" s="31"/>
      <c r="P13" s="31"/>
      <c r="Q13" s="28"/>
      <c r="R13" s="28"/>
      <c r="S13" s="26"/>
      <c r="T13" s="26"/>
      <c r="U13" s="21">
        <v>89</v>
      </c>
      <c r="V13" s="21" t="s">
        <v>28</v>
      </c>
      <c r="W13" s="2"/>
      <c r="X13" s="2"/>
      <c r="Y13" s="8">
        <v>85</v>
      </c>
      <c r="Z13" s="8" t="s">
        <v>28</v>
      </c>
      <c r="AA13" s="14">
        <v>89</v>
      </c>
      <c r="AB13" s="14" t="s">
        <v>28</v>
      </c>
      <c r="AC13" s="11">
        <v>68</v>
      </c>
      <c r="AD13" s="11" t="s">
        <v>30</v>
      </c>
      <c r="AE13" s="43">
        <f t="shared" si="0"/>
        <v>424</v>
      </c>
      <c r="AF13" s="43">
        <f t="shared" si="1"/>
        <v>84.8</v>
      </c>
      <c r="AG13" s="11"/>
      <c r="AH13" s="2" t="s">
        <v>29</v>
      </c>
      <c r="AI13" s="123"/>
    </row>
    <row r="14" spans="1:35" x14ac:dyDescent="0.3">
      <c r="A14" s="42">
        <v>8</v>
      </c>
      <c r="B14" s="42">
        <v>15609734</v>
      </c>
      <c r="C14" s="42" t="s">
        <v>68</v>
      </c>
      <c r="D14" s="42" t="s">
        <v>168</v>
      </c>
      <c r="E14" s="39">
        <v>67</v>
      </c>
      <c r="F14" s="39" t="s">
        <v>36</v>
      </c>
      <c r="G14" s="21"/>
      <c r="H14" s="21"/>
      <c r="I14" s="26"/>
      <c r="J14" s="26"/>
      <c r="K14" s="36"/>
      <c r="L14" s="36"/>
      <c r="M14" s="33"/>
      <c r="N14" s="33"/>
      <c r="O14" s="31"/>
      <c r="P14" s="31"/>
      <c r="Q14" s="28"/>
      <c r="R14" s="28"/>
      <c r="S14" s="26"/>
      <c r="T14" s="26"/>
      <c r="U14" s="21">
        <v>65</v>
      </c>
      <c r="V14" s="21" t="s">
        <v>32</v>
      </c>
      <c r="W14" s="2">
        <v>69</v>
      </c>
      <c r="X14" s="2" t="s">
        <v>32</v>
      </c>
      <c r="Y14" s="8">
        <v>49</v>
      </c>
      <c r="Z14" s="8" t="s">
        <v>34</v>
      </c>
      <c r="AA14" s="14">
        <v>63</v>
      </c>
      <c r="AB14" s="14" t="s">
        <v>36</v>
      </c>
      <c r="AC14" s="11">
        <v>56</v>
      </c>
      <c r="AD14" s="11" t="s">
        <v>32</v>
      </c>
      <c r="AE14" s="43">
        <f t="shared" si="0"/>
        <v>300</v>
      </c>
      <c r="AF14" s="43">
        <f t="shared" si="1"/>
        <v>60</v>
      </c>
      <c r="AG14" s="11"/>
      <c r="AH14" s="2" t="s">
        <v>29</v>
      </c>
      <c r="AI14" s="123"/>
    </row>
    <row r="15" spans="1:35" s="116" customFormat="1" x14ac:dyDescent="0.3">
      <c r="A15" s="42">
        <v>9</v>
      </c>
      <c r="B15" s="86">
        <v>15609735</v>
      </c>
      <c r="C15" s="86" t="s">
        <v>68</v>
      </c>
      <c r="D15" s="86" t="s">
        <v>169</v>
      </c>
      <c r="E15" s="105">
        <v>95</v>
      </c>
      <c r="F15" s="105" t="s">
        <v>27</v>
      </c>
      <c r="G15" s="106">
        <v>73</v>
      </c>
      <c r="H15" s="106" t="s">
        <v>30</v>
      </c>
      <c r="I15" s="107"/>
      <c r="J15" s="107"/>
      <c r="K15" s="108"/>
      <c r="L15" s="108"/>
      <c r="M15" s="109"/>
      <c r="N15" s="109"/>
      <c r="O15" s="110"/>
      <c r="P15" s="110"/>
      <c r="Q15" s="111"/>
      <c r="R15" s="111"/>
      <c r="S15" s="107"/>
      <c r="T15" s="107"/>
      <c r="U15" s="112"/>
      <c r="V15" s="112"/>
      <c r="W15" s="113">
        <v>96</v>
      </c>
      <c r="X15" s="113" t="s">
        <v>27</v>
      </c>
      <c r="Y15" s="114">
        <v>89</v>
      </c>
      <c r="Z15" s="114" t="s">
        <v>28</v>
      </c>
      <c r="AA15" s="115">
        <v>96</v>
      </c>
      <c r="AB15" s="115" t="s">
        <v>27</v>
      </c>
      <c r="AC15" s="88">
        <v>94</v>
      </c>
      <c r="AD15" s="88" t="s">
        <v>27</v>
      </c>
      <c r="AE15" s="87">
        <f t="shared" si="0"/>
        <v>447</v>
      </c>
      <c r="AF15" s="87">
        <f t="shared" si="1"/>
        <v>89.4</v>
      </c>
      <c r="AG15" s="88">
        <v>3</v>
      </c>
      <c r="AH15" s="113" t="s">
        <v>29</v>
      </c>
      <c r="AI15" s="129"/>
    </row>
    <row r="16" spans="1:35" x14ac:dyDescent="0.3">
      <c r="A16" s="86">
        <v>10</v>
      </c>
      <c r="B16" s="42">
        <v>15609736</v>
      </c>
      <c r="C16" s="42" t="s">
        <v>68</v>
      </c>
      <c r="D16" s="42" t="s">
        <v>170</v>
      </c>
      <c r="E16" s="39">
        <v>87</v>
      </c>
      <c r="F16" s="39" t="s">
        <v>31</v>
      </c>
      <c r="G16" s="21"/>
      <c r="H16" s="21"/>
      <c r="I16" s="26"/>
      <c r="J16" s="26"/>
      <c r="K16" s="36"/>
      <c r="L16" s="36"/>
      <c r="M16" s="33"/>
      <c r="N16" s="33"/>
      <c r="O16" s="31"/>
      <c r="P16" s="31"/>
      <c r="Q16" s="28"/>
      <c r="R16" s="28"/>
      <c r="S16" s="26"/>
      <c r="T16" s="26"/>
      <c r="U16" s="21">
        <v>90</v>
      </c>
      <c r="V16" s="21" t="s">
        <v>27</v>
      </c>
      <c r="W16" s="2">
        <v>100</v>
      </c>
      <c r="X16" s="2" t="s">
        <v>27</v>
      </c>
      <c r="Y16" s="8">
        <v>84</v>
      </c>
      <c r="Z16" s="8" t="s">
        <v>28</v>
      </c>
      <c r="AA16" s="14">
        <v>90</v>
      </c>
      <c r="AB16" s="14" t="s">
        <v>28</v>
      </c>
      <c r="AC16" s="11">
        <v>76</v>
      </c>
      <c r="AD16" s="11" t="s">
        <v>31</v>
      </c>
      <c r="AE16" s="43">
        <f t="shared" si="0"/>
        <v>427</v>
      </c>
      <c r="AF16" s="43">
        <f t="shared" si="1"/>
        <v>85.4</v>
      </c>
      <c r="AG16" s="11"/>
      <c r="AH16" s="2" t="s">
        <v>29</v>
      </c>
      <c r="AI16" s="123"/>
    </row>
    <row r="17" spans="1:35" x14ac:dyDescent="0.3">
      <c r="A17" s="42">
        <v>11</v>
      </c>
      <c r="B17" s="42">
        <v>15609737</v>
      </c>
      <c r="C17" s="42" t="s">
        <v>68</v>
      </c>
      <c r="D17" s="42" t="s">
        <v>171</v>
      </c>
      <c r="E17" s="39">
        <v>95</v>
      </c>
      <c r="F17" s="39" t="s">
        <v>27</v>
      </c>
      <c r="G17" s="21"/>
      <c r="H17" s="21"/>
      <c r="I17" s="26"/>
      <c r="J17" s="26"/>
      <c r="K17" s="36"/>
      <c r="L17" s="36"/>
      <c r="M17" s="33"/>
      <c r="N17" s="33"/>
      <c r="O17" s="31"/>
      <c r="P17" s="31"/>
      <c r="Q17" s="28"/>
      <c r="R17" s="28"/>
      <c r="S17" s="26">
        <v>85</v>
      </c>
      <c r="T17" s="26" t="s">
        <v>30</v>
      </c>
      <c r="U17" s="22"/>
      <c r="V17" s="22"/>
      <c r="W17" s="2"/>
      <c r="X17" s="2"/>
      <c r="Y17" s="8">
        <v>70</v>
      </c>
      <c r="Z17" s="8" t="s">
        <v>33</v>
      </c>
      <c r="AA17" s="14">
        <v>83</v>
      </c>
      <c r="AB17" s="14" t="s">
        <v>31</v>
      </c>
      <c r="AC17" s="11">
        <v>61</v>
      </c>
      <c r="AD17" s="11" t="s">
        <v>33</v>
      </c>
      <c r="AE17" s="43">
        <f t="shared" si="0"/>
        <v>394</v>
      </c>
      <c r="AF17" s="43">
        <f t="shared" si="1"/>
        <v>78.8</v>
      </c>
      <c r="AG17" s="11"/>
      <c r="AH17" s="2" t="s">
        <v>29</v>
      </c>
      <c r="AI17" s="123"/>
    </row>
    <row r="18" spans="1:35" x14ac:dyDescent="0.3">
      <c r="A18" s="42">
        <v>12</v>
      </c>
      <c r="B18" s="42">
        <v>15609738</v>
      </c>
      <c r="C18" s="42" t="s">
        <v>68</v>
      </c>
      <c r="D18" s="42" t="s">
        <v>172</v>
      </c>
      <c r="E18" s="39">
        <v>88</v>
      </c>
      <c r="F18" s="39" t="s">
        <v>31</v>
      </c>
      <c r="G18" s="21"/>
      <c r="H18" s="21"/>
      <c r="I18" s="26"/>
      <c r="J18" s="26"/>
      <c r="K18" s="36"/>
      <c r="L18" s="36"/>
      <c r="M18" s="33"/>
      <c r="N18" s="33"/>
      <c r="O18" s="31"/>
      <c r="P18" s="31"/>
      <c r="Q18" s="28"/>
      <c r="R18" s="28"/>
      <c r="S18" s="26"/>
      <c r="T18" s="26"/>
      <c r="U18" s="21">
        <v>74</v>
      </c>
      <c r="V18" s="21" t="s">
        <v>30</v>
      </c>
      <c r="W18" s="2"/>
      <c r="X18" s="2"/>
      <c r="Y18" s="8">
        <v>60</v>
      </c>
      <c r="Z18" s="8" t="s">
        <v>32</v>
      </c>
      <c r="AA18" s="14">
        <v>73</v>
      </c>
      <c r="AB18" s="14" t="s">
        <v>33</v>
      </c>
      <c r="AC18" s="11">
        <v>53</v>
      </c>
      <c r="AD18" s="11" t="s">
        <v>36</v>
      </c>
      <c r="AE18" s="43">
        <f t="shared" si="0"/>
        <v>348</v>
      </c>
      <c r="AF18" s="43">
        <f t="shared" si="1"/>
        <v>69.599999999999994</v>
      </c>
      <c r="AG18" s="11"/>
      <c r="AH18" s="2" t="s">
        <v>29</v>
      </c>
      <c r="AI18" s="123"/>
    </row>
    <row r="19" spans="1:35" x14ac:dyDescent="0.3">
      <c r="A19" s="42">
        <v>13</v>
      </c>
      <c r="B19" s="42">
        <v>15609739</v>
      </c>
      <c r="C19" s="42" t="s">
        <v>68</v>
      </c>
      <c r="D19" s="42" t="s">
        <v>173</v>
      </c>
      <c r="E19" s="39">
        <v>86</v>
      </c>
      <c r="F19" s="39" t="s">
        <v>31</v>
      </c>
      <c r="G19" s="21"/>
      <c r="H19" s="21"/>
      <c r="I19" s="26"/>
      <c r="J19" s="26"/>
      <c r="K19" s="36"/>
      <c r="L19" s="36"/>
      <c r="M19" s="33"/>
      <c r="N19" s="33"/>
      <c r="O19" s="31"/>
      <c r="P19" s="31"/>
      <c r="Q19" s="28"/>
      <c r="R19" s="28"/>
      <c r="S19" s="26"/>
      <c r="T19" s="26"/>
      <c r="U19" s="21">
        <v>74</v>
      </c>
      <c r="V19" s="21" t="s">
        <v>30</v>
      </c>
      <c r="W19" s="2">
        <v>80</v>
      </c>
      <c r="X19" s="2" t="s">
        <v>30</v>
      </c>
      <c r="Y19" s="8">
        <v>51</v>
      </c>
      <c r="Z19" s="8" t="s">
        <v>36</v>
      </c>
      <c r="AA19" s="14">
        <v>74</v>
      </c>
      <c r="AB19" s="14" t="s">
        <v>33</v>
      </c>
      <c r="AC19" s="11">
        <v>56</v>
      </c>
      <c r="AD19" s="11" t="s">
        <v>32</v>
      </c>
      <c r="AE19" s="43">
        <f t="shared" si="0"/>
        <v>341</v>
      </c>
      <c r="AF19" s="43">
        <f t="shared" si="1"/>
        <v>68.2</v>
      </c>
      <c r="AG19" s="11"/>
      <c r="AH19" s="2" t="s">
        <v>29</v>
      </c>
      <c r="AI19" s="123"/>
    </row>
    <row r="20" spans="1:35" x14ac:dyDescent="0.3">
      <c r="A20" s="86">
        <v>14</v>
      </c>
      <c r="B20" s="42">
        <v>15609740</v>
      </c>
      <c r="C20" s="42" t="s">
        <v>68</v>
      </c>
      <c r="D20" s="42" t="s">
        <v>174</v>
      </c>
      <c r="E20" s="39">
        <v>74</v>
      </c>
      <c r="F20" s="39" t="s">
        <v>32</v>
      </c>
      <c r="G20" s="21"/>
      <c r="H20" s="21"/>
      <c r="I20" s="26"/>
      <c r="J20" s="26"/>
      <c r="K20" s="36"/>
      <c r="L20" s="36"/>
      <c r="M20" s="33"/>
      <c r="N20" s="33"/>
      <c r="O20" s="31"/>
      <c r="P20" s="31"/>
      <c r="Q20" s="28"/>
      <c r="R20" s="28"/>
      <c r="S20" s="26"/>
      <c r="T20" s="26"/>
      <c r="U20" s="21">
        <v>60</v>
      </c>
      <c r="V20" s="21" t="s">
        <v>36</v>
      </c>
      <c r="W20" s="2">
        <v>58</v>
      </c>
      <c r="X20" s="2" t="s">
        <v>34</v>
      </c>
      <c r="Y20" s="8">
        <v>51</v>
      </c>
      <c r="Z20" s="8" t="s">
        <v>36</v>
      </c>
      <c r="AA20" s="14">
        <v>58</v>
      </c>
      <c r="AB20" s="14" t="s">
        <v>34</v>
      </c>
      <c r="AC20" s="11">
        <v>50</v>
      </c>
      <c r="AD20" s="11" t="s">
        <v>36</v>
      </c>
      <c r="AE20" s="43">
        <f t="shared" si="0"/>
        <v>293</v>
      </c>
      <c r="AF20" s="43">
        <f t="shared" si="1"/>
        <v>58.6</v>
      </c>
      <c r="AG20" s="11"/>
      <c r="AH20" s="2" t="s">
        <v>29</v>
      </c>
      <c r="AI20" s="123"/>
    </row>
    <row r="21" spans="1:35" x14ac:dyDescent="0.3">
      <c r="A21" s="42">
        <v>15</v>
      </c>
      <c r="B21" s="42">
        <v>15609741</v>
      </c>
      <c r="C21" s="42" t="s">
        <v>68</v>
      </c>
      <c r="D21" s="42" t="s">
        <v>175</v>
      </c>
      <c r="E21" s="39">
        <v>75</v>
      </c>
      <c r="F21" s="39" t="s">
        <v>32</v>
      </c>
      <c r="G21" s="21"/>
      <c r="H21" s="21"/>
      <c r="I21" s="26"/>
      <c r="J21" s="26"/>
      <c r="K21" s="36"/>
      <c r="L21" s="36"/>
      <c r="M21" s="33"/>
      <c r="N21" s="33"/>
      <c r="O21" s="31"/>
      <c r="P21" s="31"/>
      <c r="Q21" s="28"/>
      <c r="R21" s="28"/>
      <c r="S21" s="26"/>
      <c r="T21" s="26"/>
      <c r="U21" s="21">
        <v>61</v>
      </c>
      <c r="V21" s="21" t="s">
        <v>36</v>
      </c>
      <c r="W21" s="2">
        <v>64</v>
      </c>
      <c r="X21" s="2" t="s">
        <v>36</v>
      </c>
      <c r="Y21" s="8">
        <v>46</v>
      </c>
      <c r="Z21" s="8" t="s">
        <v>34</v>
      </c>
      <c r="AA21" s="14">
        <v>61</v>
      </c>
      <c r="AB21" s="14" t="s">
        <v>36</v>
      </c>
      <c r="AC21" s="11">
        <v>48</v>
      </c>
      <c r="AD21" s="11" t="s">
        <v>36</v>
      </c>
      <c r="AE21" s="43">
        <f t="shared" si="0"/>
        <v>291</v>
      </c>
      <c r="AF21" s="43">
        <f t="shared" si="1"/>
        <v>58.2</v>
      </c>
      <c r="AG21" s="11"/>
      <c r="AH21" s="2" t="s">
        <v>29</v>
      </c>
      <c r="AI21" s="123"/>
    </row>
    <row r="22" spans="1:35" x14ac:dyDescent="0.3">
      <c r="A22" s="42">
        <v>16</v>
      </c>
      <c r="B22" s="42">
        <v>15609742</v>
      </c>
      <c r="C22" s="42" t="s">
        <v>68</v>
      </c>
      <c r="D22" s="42" t="s">
        <v>176</v>
      </c>
      <c r="E22" s="39">
        <v>89</v>
      </c>
      <c r="F22" s="39" t="s">
        <v>31</v>
      </c>
      <c r="G22" s="21">
        <v>57</v>
      </c>
      <c r="H22" s="21" t="s">
        <v>32</v>
      </c>
      <c r="I22" s="26"/>
      <c r="J22" s="26"/>
      <c r="K22" s="36"/>
      <c r="L22" s="36"/>
      <c r="M22" s="33"/>
      <c r="N22" s="33"/>
      <c r="O22" s="31"/>
      <c r="P22" s="31"/>
      <c r="Q22" s="28"/>
      <c r="R22" s="28"/>
      <c r="S22" s="26"/>
      <c r="T22" s="26"/>
      <c r="U22" s="22"/>
      <c r="V22" s="22"/>
      <c r="W22" s="2">
        <v>78</v>
      </c>
      <c r="X22" s="2" t="s">
        <v>33</v>
      </c>
      <c r="Y22" s="8">
        <v>58</v>
      </c>
      <c r="Z22" s="8" t="s">
        <v>32</v>
      </c>
      <c r="AA22" s="14">
        <v>76</v>
      </c>
      <c r="AB22" s="14" t="s">
        <v>33</v>
      </c>
      <c r="AC22" s="11">
        <v>62</v>
      </c>
      <c r="AD22" s="11" t="s">
        <v>33</v>
      </c>
      <c r="AE22" s="43">
        <f t="shared" si="0"/>
        <v>342</v>
      </c>
      <c r="AF22" s="43">
        <f t="shared" si="1"/>
        <v>68.400000000000006</v>
      </c>
      <c r="AG22" s="11"/>
      <c r="AH22" s="2" t="s">
        <v>29</v>
      </c>
      <c r="AI22" s="123"/>
    </row>
    <row r="23" spans="1:35" x14ac:dyDescent="0.3">
      <c r="A23" s="42">
        <v>17</v>
      </c>
      <c r="B23" s="42">
        <v>15609743</v>
      </c>
      <c r="C23" s="42" t="s">
        <v>68</v>
      </c>
      <c r="D23" s="42" t="s">
        <v>177</v>
      </c>
      <c r="E23" s="39">
        <v>93</v>
      </c>
      <c r="F23" s="39" t="s">
        <v>28</v>
      </c>
      <c r="G23" s="21"/>
      <c r="H23" s="21"/>
      <c r="I23" s="26"/>
      <c r="J23" s="26"/>
      <c r="K23" s="36"/>
      <c r="L23" s="36"/>
      <c r="M23" s="33"/>
      <c r="N23" s="33"/>
      <c r="O23" s="31"/>
      <c r="P23" s="31"/>
      <c r="Q23" s="28"/>
      <c r="R23" s="28"/>
      <c r="S23" s="26"/>
      <c r="T23" s="26"/>
      <c r="U23" s="21">
        <v>88</v>
      </c>
      <c r="V23" s="21" t="s">
        <v>28</v>
      </c>
      <c r="W23" s="2"/>
      <c r="X23" s="2"/>
      <c r="Y23" s="8">
        <v>81</v>
      </c>
      <c r="Z23" s="8" t="s">
        <v>31</v>
      </c>
      <c r="AA23" s="14">
        <v>88</v>
      </c>
      <c r="AB23" s="14" t="s">
        <v>28</v>
      </c>
      <c r="AC23" s="11">
        <v>61</v>
      </c>
      <c r="AD23" s="11" t="s">
        <v>33</v>
      </c>
      <c r="AE23" s="43">
        <f t="shared" si="0"/>
        <v>411</v>
      </c>
      <c r="AF23" s="43">
        <f t="shared" si="1"/>
        <v>82.2</v>
      </c>
      <c r="AG23" s="11"/>
      <c r="AH23" s="2" t="s">
        <v>29</v>
      </c>
      <c r="AI23" s="123"/>
    </row>
    <row r="24" spans="1:35" x14ac:dyDescent="0.3">
      <c r="A24" s="86">
        <v>18</v>
      </c>
      <c r="B24" s="86">
        <v>15609744</v>
      </c>
      <c r="C24" s="86" t="s">
        <v>68</v>
      </c>
      <c r="D24" s="86" t="s">
        <v>178</v>
      </c>
      <c r="E24" s="105">
        <v>96</v>
      </c>
      <c r="F24" s="105" t="s">
        <v>27</v>
      </c>
      <c r="G24" s="106">
        <v>95</v>
      </c>
      <c r="H24" s="106" t="s">
        <v>27</v>
      </c>
      <c r="I24" s="107"/>
      <c r="J24" s="107"/>
      <c r="K24" s="108"/>
      <c r="L24" s="108"/>
      <c r="M24" s="109"/>
      <c r="N24" s="109"/>
      <c r="O24" s="110"/>
      <c r="P24" s="110"/>
      <c r="Q24" s="111"/>
      <c r="R24" s="111"/>
      <c r="S24" s="107"/>
      <c r="T24" s="107"/>
      <c r="U24" s="112"/>
      <c r="V24" s="112"/>
      <c r="W24" s="113"/>
      <c r="X24" s="113"/>
      <c r="Y24" s="114">
        <v>89</v>
      </c>
      <c r="Z24" s="114" t="s">
        <v>28</v>
      </c>
      <c r="AA24" s="115">
        <v>95</v>
      </c>
      <c r="AB24" s="115" t="s">
        <v>27</v>
      </c>
      <c r="AC24" s="88">
        <v>94</v>
      </c>
      <c r="AD24" s="88" t="s">
        <v>27</v>
      </c>
      <c r="AE24" s="87">
        <f t="shared" si="0"/>
        <v>469</v>
      </c>
      <c r="AF24" s="87">
        <f t="shared" si="1"/>
        <v>93.8</v>
      </c>
      <c r="AG24" s="88">
        <v>1</v>
      </c>
      <c r="AH24" s="2" t="s">
        <v>29</v>
      </c>
      <c r="AI24" s="123"/>
    </row>
    <row r="25" spans="1:35" x14ac:dyDescent="0.3">
      <c r="A25" s="42">
        <v>19</v>
      </c>
      <c r="B25" s="42">
        <v>15609745</v>
      </c>
      <c r="C25" s="42" t="s">
        <v>68</v>
      </c>
      <c r="D25" s="42" t="s">
        <v>179</v>
      </c>
      <c r="E25" s="39">
        <v>83</v>
      </c>
      <c r="F25" s="39" t="s">
        <v>30</v>
      </c>
      <c r="G25" s="21"/>
      <c r="H25" s="21"/>
      <c r="I25" s="26"/>
      <c r="J25" s="26"/>
      <c r="K25" s="36"/>
      <c r="L25" s="36"/>
      <c r="M25" s="33"/>
      <c r="N25" s="33"/>
      <c r="O25" s="31"/>
      <c r="P25" s="31"/>
      <c r="Q25" s="28"/>
      <c r="R25" s="28"/>
      <c r="S25" s="26"/>
      <c r="T25" s="26"/>
      <c r="U25" s="21">
        <v>72</v>
      </c>
      <c r="V25" s="21" t="s">
        <v>33</v>
      </c>
      <c r="W25" s="2">
        <v>80</v>
      </c>
      <c r="X25" s="2" t="s">
        <v>30</v>
      </c>
      <c r="Y25" s="8">
        <v>63</v>
      </c>
      <c r="Z25" s="8" t="s">
        <v>32</v>
      </c>
      <c r="AA25" s="14">
        <v>73</v>
      </c>
      <c r="AB25" s="14" t="s">
        <v>33</v>
      </c>
      <c r="AC25" s="11">
        <v>42</v>
      </c>
      <c r="AD25" s="11" t="s">
        <v>34</v>
      </c>
      <c r="AE25" s="43">
        <f t="shared" si="0"/>
        <v>333</v>
      </c>
      <c r="AF25" s="43">
        <f t="shared" si="1"/>
        <v>66.599999999999994</v>
      </c>
      <c r="AG25" s="11"/>
      <c r="AH25" s="2" t="s">
        <v>29</v>
      </c>
      <c r="AI25" s="123"/>
    </row>
    <row r="26" spans="1:35" x14ac:dyDescent="0.3">
      <c r="A26" s="42">
        <v>20</v>
      </c>
      <c r="B26" s="42">
        <v>15609746</v>
      </c>
      <c r="C26" s="42" t="s">
        <v>72</v>
      </c>
      <c r="D26" s="42" t="s">
        <v>180</v>
      </c>
      <c r="E26" s="39">
        <v>95</v>
      </c>
      <c r="F26" s="39" t="s">
        <v>27</v>
      </c>
      <c r="G26" s="21">
        <v>66</v>
      </c>
      <c r="H26" s="21" t="s">
        <v>33</v>
      </c>
      <c r="I26" s="26"/>
      <c r="J26" s="26"/>
      <c r="K26" s="36"/>
      <c r="L26" s="36"/>
      <c r="M26" s="33"/>
      <c r="N26" s="33"/>
      <c r="O26" s="31"/>
      <c r="P26" s="31"/>
      <c r="Q26" s="28"/>
      <c r="R26" s="28"/>
      <c r="S26" s="26"/>
      <c r="T26" s="26"/>
      <c r="U26" s="22"/>
      <c r="V26" s="22"/>
      <c r="W26" s="2">
        <v>96</v>
      </c>
      <c r="X26" s="2" t="s">
        <v>27</v>
      </c>
      <c r="Y26" s="8">
        <v>82</v>
      </c>
      <c r="Z26" s="8" t="s">
        <v>31</v>
      </c>
      <c r="AA26" s="14">
        <v>94</v>
      </c>
      <c r="AB26" s="14" t="s">
        <v>27</v>
      </c>
      <c r="AC26" s="11">
        <v>88</v>
      </c>
      <c r="AD26" s="11" t="s">
        <v>28</v>
      </c>
      <c r="AE26" s="43">
        <f t="shared" si="0"/>
        <v>425</v>
      </c>
      <c r="AF26" s="43">
        <f t="shared" si="1"/>
        <v>85</v>
      </c>
      <c r="AG26" s="11"/>
      <c r="AH26" s="2" t="s">
        <v>29</v>
      </c>
      <c r="AI26" s="123"/>
    </row>
    <row r="27" spans="1:35" x14ac:dyDescent="0.3">
      <c r="A27" s="42">
        <v>21</v>
      </c>
      <c r="B27" s="42">
        <v>15609747</v>
      </c>
      <c r="C27" s="42" t="s">
        <v>72</v>
      </c>
      <c r="D27" s="42" t="s">
        <v>181</v>
      </c>
      <c r="E27" s="39">
        <v>80</v>
      </c>
      <c r="F27" s="39" t="s">
        <v>33</v>
      </c>
      <c r="G27" s="21"/>
      <c r="H27" s="21"/>
      <c r="I27" s="26"/>
      <c r="J27" s="26"/>
      <c r="K27" s="36"/>
      <c r="L27" s="36"/>
      <c r="M27" s="33"/>
      <c r="N27" s="33"/>
      <c r="O27" s="31"/>
      <c r="P27" s="31"/>
      <c r="Q27" s="28"/>
      <c r="R27" s="28"/>
      <c r="S27" s="26"/>
      <c r="T27" s="26"/>
      <c r="U27" s="21">
        <v>60</v>
      </c>
      <c r="V27" s="21" t="s">
        <v>36</v>
      </c>
      <c r="W27" s="2">
        <v>61</v>
      </c>
      <c r="X27" s="2" t="s">
        <v>36</v>
      </c>
      <c r="Y27" s="8">
        <v>48</v>
      </c>
      <c r="Z27" s="8" t="s">
        <v>34</v>
      </c>
      <c r="AA27" s="14">
        <v>61</v>
      </c>
      <c r="AB27" s="14" t="s">
        <v>36</v>
      </c>
      <c r="AC27" s="11">
        <v>42</v>
      </c>
      <c r="AD27" s="11" t="s">
        <v>41</v>
      </c>
      <c r="AE27" s="43">
        <f t="shared" si="0"/>
        <v>291</v>
      </c>
      <c r="AF27" s="43">
        <f t="shared" si="1"/>
        <v>58.2</v>
      </c>
      <c r="AG27" s="11"/>
      <c r="AH27" s="2" t="s">
        <v>29</v>
      </c>
      <c r="AI27" s="123"/>
    </row>
    <row r="28" spans="1:35" x14ac:dyDescent="0.3">
      <c r="A28" s="86">
        <v>22</v>
      </c>
      <c r="B28" s="42">
        <v>15609748</v>
      </c>
      <c r="C28" s="42" t="s">
        <v>72</v>
      </c>
      <c r="D28" s="42" t="s">
        <v>182</v>
      </c>
      <c r="E28" s="39">
        <v>78</v>
      </c>
      <c r="F28" s="39" t="s">
        <v>33</v>
      </c>
      <c r="G28" s="21"/>
      <c r="H28" s="21"/>
      <c r="I28" s="26"/>
      <c r="J28" s="26"/>
      <c r="K28" s="36"/>
      <c r="L28" s="36"/>
      <c r="M28" s="33"/>
      <c r="N28" s="33"/>
      <c r="O28" s="31"/>
      <c r="P28" s="31"/>
      <c r="Q28" s="28"/>
      <c r="R28" s="28"/>
      <c r="S28" s="26"/>
      <c r="T28" s="26"/>
      <c r="U28" s="21">
        <v>73</v>
      </c>
      <c r="V28" s="21" t="s">
        <v>33</v>
      </c>
      <c r="W28" s="2">
        <v>81</v>
      </c>
      <c r="X28" s="2" t="s">
        <v>30</v>
      </c>
      <c r="Y28" s="8">
        <v>62</v>
      </c>
      <c r="Z28" s="8" t="s">
        <v>32</v>
      </c>
      <c r="AA28" s="14">
        <v>74</v>
      </c>
      <c r="AB28" s="14" t="s">
        <v>33</v>
      </c>
      <c r="AC28" s="11">
        <v>49</v>
      </c>
      <c r="AD28" s="11" t="s">
        <v>36</v>
      </c>
      <c r="AE28" s="43">
        <f t="shared" si="0"/>
        <v>336</v>
      </c>
      <c r="AF28" s="43">
        <f t="shared" si="1"/>
        <v>67.2</v>
      </c>
      <c r="AG28" s="11"/>
      <c r="AH28" s="2" t="s">
        <v>29</v>
      </c>
      <c r="AI28" s="123"/>
    </row>
    <row r="29" spans="1:35" x14ac:dyDescent="0.3">
      <c r="A29" s="42">
        <v>23</v>
      </c>
      <c r="B29" s="42">
        <v>15609749</v>
      </c>
      <c r="C29" s="42" t="s">
        <v>72</v>
      </c>
      <c r="D29" s="42" t="s">
        <v>183</v>
      </c>
      <c r="E29" s="39">
        <v>75</v>
      </c>
      <c r="F29" s="39" t="s">
        <v>32</v>
      </c>
      <c r="G29" s="21">
        <v>63</v>
      </c>
      <c r="H29" s="21" t="s">
        <v>33</v>
      </c>
      <c r="I29" s="26"/>
      <c r="J29" s="26"/>
      <c r="K29" s="36"/>
      <c r="L29" s="36"/>
      <c r="M29" s="33"/>
      <c r="N29" s="33"/>
      <c r="O29" s="31"/>
      <c r="P29" s="31"/>
      <c r="Q29" s="28"/>
      <c r="R29" s="28"/>
      <c r="S29" s="26"/>
      <c r="T29" s="26"/>
      <c r="U29" s="22"/>
      <c r="V29" s="22"/>
      <c r="W29" s="2">
        <v>89</v>
      </c>
      <c r="X29" s="2" t="s">
        <v>28</v>
      </c>
      <c r="Y29" s="8">
        <v>66</v>
      </c>
      <c r="Z29" s="8" t="s">
        <v>33</v>
      </c>
      <c r="AA29" s="14">
        <v>77</v>
      </c>
      <c r="AB29" s="14" t="s">
        <v>30</v>
      </c>
      <c r="AC29" s="11">
        <v>67</v>
      </c>
      <c r="AD29" s="11" t="s">
        <v>30</v>
      </c>
      <c r="AE29" s="43">
        <f t="shared" si="0"/>
        <v>348</v>
      </c>
      <c r="AF29" s="43">
        <f t="shared" si="1"/>
        <v>69.599999999999994</v>
      </c>
      <c r="AG29" s="11"/>
      <c r="AH29" s="2" t="s">
        <v>29</v>
      </c>
      <c r="AI29" s="123"/>
    </row>
    <row r="30" spans="1:35" x14ac:dyDescent="0.3">
      <c r="A30" s="42">
        <v>24</v>
      </c>
      <c r="B30" s="42">
        <v>15609750</v>
      </c>
      <c r="C30" s="42" t="s">
        <v>72</v>
      </c>
      <c r="D30" s="42" t="s">
        <v>184</v>
      </c>
      <c r="E30" s="39">
        <v>86</v>
      </c>
      <c r="F30" s="39" t="s">
        <v>31</v>
      </c>
      <c r="G30" s="21"/>
      <c r="H30" s="21"/>
      <c r="I30" s="26"/>
      <c r="J30" s="26"/>
      <c r="K30" s="36"/>
      <c r="L30" s="36"/>
      <c r="M30" s="33"/>
      <c r="N30" s="33"/>
      <c r="O30" s="31"/>
      <c r="P30" s="31"/>
      <c r="Q30" s="28"/>
      <c r="R30" s="28"/>
      <c r="S30" s="26"/>
      <c r="T30" s="26"/>
      <c r="U30" s="21">
        <v>77</v>
      </c>
      <c r="V30" s="21" t="s">
        <v>30</v>
      </c>
      <c r="W30" s="2">
        <v>89</v>
      </c>
      <c r="X30" s="2" t="s">
        <v>28</v>
      </c>
      <c r="Y30" s="8">
        <v>61</v>
      </c>
      <c r="Z30" s="8" t="s">
        <v>32</v>
      </c>
      <c r="AA30" s="14">
        <v>79</v>
      </c>
      <c r="AB30" s="14" t="s">
        <v>30</v>
      </c>
      <c r="AC30" s="11">
        <v>49</v>
      </c>
      <c r="AD30" s="11" t="s">
        <v>36</v>
      </c>
      <c r="AE30" s="43">
        <f t="shared" si="0"/>
        <v>352</v>
      </c>
      <c r="AF30" s="43">
        <f t="shared" si="1"/>
        <v>70.400000000000006</v>
      </c>
      <c r="AG30" s="11"/>
      <c r="AH30" s="2" t="s">
        <v>29</v>
      </c>
      <c r="AI30" s="123"/>
    </row>
    <row r="31" spans="1:35" x14ac:dyDescent="0.3">
      <c r="A31" s="42">
        <v>25</v>
      </c>
      <c r="B31" s="42">
        <v>15609751</v>
      </c>
      <c r="C31" s="42" t="s">
        <v>72</v>
      </c>
      <c r="D31" s="42" t="s">
        <v>185</v>
      </c>
      <c r="E31" s="39">
        <v>82</v>
      </c>
      <c r="F31" s="39" t="s">
        <v>30</v>
      </c>
      <c r="G31" s="21">
        <v>64</v>
      </c>
      <c r="H31" s="21" t="s">
        <v>33</v>
      </c>
      <c r="I31" s="26"/>
      <c r="J31" s="26"/>
      <c r="K31" s="36"/>
      <c r="L31" s="36"/>
      <c r="M31" s="33"/>
      <c r="N31" s="33"/>
      <c r="O31" s="31"/>
      <c r="P31" s="31"/>
      <c r="Q31" s="28"/>
      <c r="R31" s="28"/>
      <c r="S31" s="26"/>
      <c r="T31" s="26"/>
      <c r="U31" s="22"/>
      <c r="V31" s="22"/>
      <c r="W31" s="2"/>
      <c r="X31" s="2"/>
      <c r="Y31" s="8">
        <v>56</v>
      </c>
      <c r="Z31" s="8" t="s">
        <v>36</v>
      </c>
      <c r="AA31" s="14">
        <v>68</v>
      </c>
      <c r="AB31" s="14" t="s">
        <v>32</v>
      </c>
      <c r="AC31" s="11">
        <v>55</v>
      </c>
      <c r="AD31" s="11" t="s">
        <v>32</v>
      </c>
      <c r="AE31" s="43">
        <f t="shared" si="0"/>
        <v>325</v>
      </c>
      <c r="AF31" s="43">
        <f t="shared" si="1"/>
        <v>65</v>
      </c>
      <c r="AG31" s="11"/>
      <c r="AH31" s="2" t="s">
        <v>29</v>
      </c>
      <c r="AI31" s="123"/>
    </row>
    <row r="32" spans="1:35" x14ac:dyDescent="0.3">
      <c r="A32" s="86">
        <v>26</v>
      </c>
      <c r="B32" s="42">
        <v>15609752</v>
      </c>
      <c r="C32" s="42" t="s">
        <v>72</v>
      </c>
      <c r="D32" s="42" t="s">
        <v>186</v>
      </c>
      <c r="E32" s="39">
        <v>83</v>
      </c>
      <c r="F32" s="39" t="s">
        <v>30</v>
      </c>
      <c r="G32" s="21"/>
      <c r="H32" s="21"/>
      <c r="I32" s="26"/>
      <c r="J32" s="26"/>
      <c r="K32" s="36"/>
      <c r="L32" s="36"/>
      <c r="M32" s="33"/>
      <c r="N32" s="33"/>
      <c r="O32" s="31"/>
      <c r="P32" s="31"/>
      <c r="Q32" s="28"/>
      <c r="R32" s="28"/>
      <c r="S32" s="26">
        <v>78</v>
      </c>
      <c r="T32" s="26" t="s">
        <v>33</v>
      </c>
      <c r="U32" s="22"/>
      <c r="V32" s="22"/>
      <c r="W32" s="2">
        <v>80</v>
      </c>
      <c r="X32" s="2" t="s">
        <v>30</v>
      </c>
      <c r="Y32" s="8">
        <v>60</v>
      </c>
      <c r="Z32" s="8" t="s">
        <v>32</v>
      </c>
      <c r="AA32" s="14">
        <v>74</v>
      </c>
      <c r="AB32" s="14" t="s">
        <v>33</v>
      </c>
      <c r="AC32" s="11">
        <v>52</v>
      </c>
      <c r="AD32" s="11" t="s">
        <v>36</v>
      </c>
      <c r="AE32" s="43">
        <f t="shared" si="0"/>
        <v>347</v>
      </c>
      <c r="AF32" s="43">
        <f t="shared" si="1"/>
        <v>69.400000000000006</v>
      </c>
      <c r="AG32" s="11"/>
      <c r="AH32" s="2" t="s">
        <v>29</v>
      </c>
      <c r="AI32" s="123"/>
    </row>
    <row r="33" spans="1:35" x14ac:dyDescent="0.3">
      <c r="A33" s="42">
        <v>27</v>
      </c>
      <c r="B33" s="42">
        <v>15609753</v>
      </c>
      <c r="C33" s="42" t="s">
        <v>72</v>
      </c>
      <c r="D33" s="42" t="s">
        <v>187</v>
      </c>
      <c r="E33" s="39">
        <v>91</v>
      </c>
      <c r="F33" s="39" t="s">
        <v>28</v>
      </c>
      <c r="G33" s="21"/>
      <c r="H33" s="21"/>
      <c r="I33" s="26"/>
      <c r="J33" s="26"/>
      <c r="K33" s="36"/>
      <c r="L33" s="36"/>
      <c r="M33" s="33"/>
      <c r="N33" s="33"/>
      <c r="O33" s="31"/>
      <c r="P33" s="31"/>
      <c r="Q33" s="28"/>
      <c r="R33" s="28"/>
      <c r="S33" s="26"/>
      <c r="T33" s="26"/>
      <c r="U33" s="21">
        <v>77</v>
      </c>
      <c r="V33" s="21" t="s">
        <v>30</v>
      </c>
      <c r="W33" s="2"/>
      <c r="X33" s="2"/>
      <c r="Y33" s="8">
        <v>61</v>
      </c>
      <c r="Z33" s="8" t="s">
        <v>32</v>
      </c>
      <c r="AA33" s="14">
        <v>77</v>
      </c>
      <c r="AB33" s="14" t="s">
        <v>30</v>
      </c>
      <c r="AC33" s="11">
        <v>57</v>
      </c>
      <c r="AD33" s="11" t="s">
        <v>32</v>
      </c>
      <c r="AE33" s="43">
        <f t="shared" si="0"/>
        <v>363</v>
      </c>
      <c r="AF33" s="43">
        <f t="shared" si="1"/>
        <v>72.599999999999994</v>
      </c>
      <c r="AG33" s="11"/>
      <c r="AH33" s="2" t="s">
        <v>29</v>
      </c>
      <c r="AI33" s="123"/>
    </row>
    <row r="34" spans="1:35" x14ac:dyDescent="0.3">
      <c r="A34" s="42">
        <v>28</v>
      </c>
      <c r="B34" s="42">
        <v>15609754</v>
      </c>
      <c r="C34" s="42" t="s">
        <v>72</v>
      </c>
      <c r="D34" s="42" t="s">
        <v>188</v>
      </c>
      <c r="E34" s="39">
        <v>86</v>
      </c>
      <c r="F34" s="39" t="s">
        <v>31</v>
      </c>
      <c r="G34" s="21">
        <v>68</v>
      </c>
      <c r="H34" s="21" t="s">
        <v>33</v>
      </c>
      <c r="I34" s="26"/>
      <c r="J34" s="26"/>
      <c r="K34" s="36"/>
      <c r="L34" s="36"/>
      <c r="M34" s="33"/>
      <c r="N34" s="33"/>
      <c r="O34" s="31"/>
      <c r="P34" s="31"/>
      <c r="Q34" s="28"/>
      <c r="R34" s="28"/>
      <c r="S34" s="26"/>
      <c r="T34" s="26"/>
      <c r="U34" s="22"/>
      <c r="V34" s="22"/>
      <c r="W34" s="2">
        <v>79</v>
      </c>
      <c r="X34" s="2" t="s">
        <v>30</v>
      </c>
      <c r="Y34" s="8">
        <v>50</v>
      </c>
      <c r="Z34" s="8" t="s">
        <v>36</v>
      </c>
      <c r="AA34" s="14">
        <v>78</v>
      </c>
      <c r="AB34" s="14" t="s">
        <v>30</v>
      </c>
      <c r="AC34" s="11">
        <v>59</v>
      </c>
      <c r="AD34" s="11" t="s">
        <v>33</v>
      </c>
      <c r="AE34" s="43">
        <f t="shared" si="0"/>
        <v>341</v>
      </c>
      <c r="AF34" s="43">
        <f t="shared" si="1"/>
        <v>68.2</v>
      </c>
      <c r="AG34" s="11"/>
      <c r="AH34" s="2" t="s">
        <v>29</v>
      </c>
      <c r="AI34" s="123"/>
    </row>
    <row r="35" spans="1:35" x14ac:dyDescent="0.3">
      <c r="A35" s="42">
        <v>29</v>
      </c>
      <c r="B35" s="42">
        <v>15609755</v>
      </c>
      <c r="C35" s="42" t="s">
        <v>72</v>
      </c>
      <c r="D35" s="42" t="s">
        <v>189</v>
      </c>
      <c r="E35" s="39">
        <v>80</v>
      </c>
      <c r="F35" s="39" t="s">
        <v>33</v>
      </c>
      <c r="G35" s="21"/>
      <c r="H35" s="21"/>
      <c r="I35" s="26"/>
      <c r="J35" s="26"/>
      <c r="K35" s="36"/>
      <c r="L35" s="36"/>
      <c r="M35" s="33"/>
      <c r="N35" s="33"/>
      <c r="O35" s="31"/>
      <c r="P35" s="31"/>
      <c r="Q35" s="28"/>
      <c r="R35" s="28"/>
      <c r="S35" s="26">
        <v>74</v>
      </c>
      <c r="T35" s="26" t="s">
        <v>32</v>
      </c>
      <c r="U35" s="22"/>
      <c r="V35" s="22"/>
      <c r="W35" s="2">
        <v>82</v>
      </c>
      <c r="X35" s="2" t="s">
        <v>30</v>
      </c>
      <c r="Y35" s="8">
        <v>49</v>
      </c>
      <c r="Z35" s="8" t="s">
        <v>34</v>
      </c>
      <c r="AA35" s="14">
        <v>73</v>
      </c>
      <c r="AB35" s="14" t="s">
        <v>33</v>
      </c>
      <c r="AC35" s="11">
        <v>56</v>
      </c>
      <c r="AD35" s="11" t="s">
        <v>32</v>
      </c>
      <c r="AE35" s="43">
        <f t="shared" si="0"/>
        <v>332</v>
      </c>
      <c r="AF35" s="43">
        <f t="shared" si="1"/>
        <v>66.400000000000006</v>
      </c>
      <c r="AG35" s="11"/>
      <c r="AH35" s="2" t="s">
        <v>29</v>
      </c>
      <c r="AI35" s="123"/>
    </row>
    <row r="36" spans="1:35" x14ac:dyDescent="0.3">
      <c r="A36" s="86">
        <v>30</v>
      </c>
      <c r="B36" s="42">
        <v>15609756</v>
      </c>
      <c r="C36" s="42" t="s">
        <v>72</v>
      </c>
      <c r="D36" s="42" t="s">
        <v>190</v>
      </c>
      <c r="E36" s="39">
        <v>85</v>
      </c>
      <c r="F36" s="39" t="s">
        <v>30</v>
      </c>
      <c r="G36" s="21"/>
      <c r="H36" s="21"/>
      <c r="I36" s="26"/>
      <c r="J36" s="26"/>
      <c r="K36" s="36"/>
      <c r="L36" s="36"/>
      <c r="M36" s="33"/>
      <c r="N36" s="33"/>
      <c r="O36" s="31"/>
      <c r="P36" s="31"/>
      <c r="Q36" s="28"/>
      <c r="R36" s="28"/>
      <c r="S36" s="26"/>
      <c r="T36" s="26"/>
      <c r="U36" s="21">
        <v>73</v>
      </c>
      <c r="V36" s="21" t="s">
        <v>33</v>
      </c>
      <c r="W36" s="2">
        <v>84</v>
      </c>
      <c r="X36" s="2" t="s">
        <v>31</v>
      </c>
      <c r="Y36" s="8">
        <v>55</v>
      </c>
      <c r="Z36" s="8" t="s">
        <v>36</v>
      </c>
      <c r="AA36" s="14">
        <v>74</v>
      </c>
      <c r="AB36" s="14" t="s">
        <v>33</v>
      </c>
      <c r="AC36" s="11">
        <v>55</v>
      </c>
      <c r="AD36" s="11" t="s">
        <v>32</v>
      </c>
      <c r="AE36" s="43">
        <f t="shared" si="0"/>
        <v>342</v>
      </c>
      <c r="AF36" s="43">
        <f t="shared" si="1"/>
        <v>68.400000000000006</v>
      </c>
      <c r="AG36" s="11"/>
      <c r="AH36" s="2" t="s">
        <v>29</v>
      </c>
      <c r="AI36" s="123"/>
    </row>
    <row r="37" spans="1:35" x14ac:dyDescent="0.3">
      <c r="A37" s="42">
        <v>31</v>
      </c>
      <c r="B37" s="42">
        <v>15609757</v>
      </c>
      <c r="C37" s="42" t="s">
        <v>72</v>
      </c>
      <c r="D37" s="42" t="s">
        <v>191</v>
      </c>
      <c r="E37" s="39">
        <v>89</v>
      </c>
      <c r="F37" s="39" t="s">
        <v>31</v>
      </c>
      <c r="G37" s="21"/>
      <c r="H37" s="21"/>
      <c r="I37" s="26"/>
      <c r="J37" s="26"/>
      <c r="K37" s="36"/>
      <c r="L37" s="36"/>
      <c r="M37" s="33"/>
      <c r="N37" s="33"/>
      <c r="O37" s="31"/>
      <c r="P37" s="31"/>
      <c r="Q37" s="28"/>
      <c r="R37" s="28"/>
      <c r="S37" s="26">
        <v>87</v>
      </c>
      <c r="T37" s="26" t="s">
        <v>31</v>
      </c>
      <c r="U37" s="22"/>
      <c r="V37" s="22"/>
      <c r="W37" s="2">
        <v>97</v>
      </c>
      <c r="X37" s="2" t="s">
        <v>27</v>
      </c>
      <c r="Y37" s="8">
        <v>71</v>
      </c>
      <c r="Z37" s="8" t="s">
        <v>30</v>
      </c>
      <c r="AA37" s="14">
        <v>86</v>
      </c>
      <c r="AB37" s="14" t="s">
        <v>31</v>
      </c>
      <c r="AC37" s="11">
        <v>63</v>
      </c>
      <c r="AD37" s="11" t="s">
        <v>33</v>
      </c>
      <c r="AE37" s="43">
        <f t="shared" si="0"/>
        <v>396</v>
      </c>
      <c r="AF37" s="43">
        <f t="shared" si="1"/>
        <v>79.2</v>
      </c>
      <c r="AG37" s="11"/>
      <c r="AH37" s="2" t="s">
        <v>29</v>
      </c>
      <c r="AI37" s="123"/>
    </row>
    <row r="38" spans="1:35" x14ac:dyDescent="0.3">
      <c r="A38" s="42">
        <v>32</v>
      </c>
      <c r="B38" s="42">
        <v>15609758</v>
      </c>
      <c r="C38" s="42" t="s">
        <v>72</v>
      </c>
      <c r="D38" s="42" t="s">
        <v>192</v>
      </c>
      <c r="E38" s="39">
        <v>80</v>
      </c>
      <c r="F38" s="39" t="s">
        <v>33</v>
      </c>
      <c r="G38" s="21"/>
      <c r="H38" s="21"/>
      <c r="I38" s="26"/>
      <c r="J38" s="26"/>
      <c r="K38" s="36"/>
      <c r="L38" s="36"/>
      <c r="M38" s="33"/>
      <c r="N38" s="33"/>
      <c r="O38" s="31"/>
      <c r="P38" s="31"/>
      <c r="Q38" s="28"/>
      <c r="R38" s="28"/>
      <c r="S38" s="26">
        <v>79</v>
      </c>
      <c r="T38" s="26" t="s">
        <v>33</v>
      </c>
      <c r="U38" s="22"/>
      <c r="V38" s="22"/>
      <c r="W38" s="2">
        <v>88</v>
      </c>
      <c r="X38" s="2" t="s">
        <v>31</v>
      </c>
      <c r="Y38" s="8">
        <v>68</v>
      </c>
      <c r="Z38" s="8" t="s">
        <v>33</v>
      </c>
      <c r="AA38" s="14">
        <v>78</v>
      </c>
      <c r="AB38" s="14" t="s">
        <v>30</v>
      </c>
      <c r="AC38" s="11">
        <v>63</v>
      </c>
      <c r="AD38" s="11" t="s">
        <v>33</v>
      </c>
      <c r="AE38" s="43">
        <f t="shared" si="0"/>
        <v>368</v>
      </c>
      <c r="AF38" s="43">
        <f t="shared" si="1"/>
        <v>73.599999999999994</v>
      </c>
      <c r="AG38" s="11"/>
      <c r="AH38" s="2" t="s">
        <v>29</v>
      </c>
      <c r="AI38" s="123"/>
    </row>
    <row r="39" spans="1:35" x14ac:dyDescent="0.3">
      <c r="A39" s="42">
        <v>33</v>
      </c>
      <c r="B39" s="42">
        <v>15609759</v>
      </c>
      <c r="C39" s="42" t="s">
        <v>72</v>
      </c>
      <c r="D39" s="42" t="s">
        <v>193</v>
      </c>
      <c r="E39" s="39">
        <v>92</v>
      </c>
      <c r="F39" s="39" t="s">
        <v>28</v>
      </c>
      <c r="G39" s="21"/>
      <c r="H39" s="21"/>
      <c r="I39" s="26"/>
      <c r="J39" s="26"/>
      <c r="K39" s="36"/>
      <c r="L39" s="36"/>
      <c r="M39" s="33"/>
      <c r="N39" s="33"/>
      <c r="O39" s="31"/>
      <c r="P39" s="31"/>
      <c r="Q39" s="28"/>
      <c r="R39" s="28"/>
      <c r="S39" s="26"/>
      <c r="T39" s="26"/>
      <c r="U39" s="21">
        <v>80</v>
      </c>
      <c r="V39" s="21" t="s">
        <v>31</v>
      </c>
      <c r="W39" s="2"/>
      <c r="X39" s="2"/>
      <c r="Y39" s="8">
        <v>66</v>
      </c>
      <c r="Z39" s="8" t="s">
        <v>33</v>
      </c>
      <c r="AA39" s="14">
        <v>80</v>
      </c>
      <c r="AB39" s="14" t="s">
        <v>30</v>
      </c>
      <c r="AC39" s="11">
        <v>68</v>
      </c>
      <c r="AD39" s="11" t="s">
        <v>30</v>
      </c>
      <c r="AE39" s="43">
        <f t="shared" si="0"/>
        <v>386</v>
      </c>
      <c r="AF39" s="43">
        <f t="shared" si="1"/>
        <v>77.2</v>
      </c>
      <c r="AG39" s="11"/>
      <c r="AH39" s="2" t="s">
        <v>29</v>
      </c>
      <c r="AI39" s="123"/>
    </row>
    <row r="40" spans="1:35" x14ac:dyDescent="0.3">
      <c r="A40" s="86">
        <v>34</v>
      </c>
      <c r="B40" s="42">
        <v>15609760</v>
      </c>
      <c r="C40" s="42" t="s">
        <v>72</v>
      </c>
      <c r="D40" s="42" t="s">
        <v>194</v>
      </c>
      <c r="E40" s="39">
        <v>81</v>
      </c>
      <c r="F40" s="39" t="s">
        <v>33</v>
      </c>
      <c r="G40" s="21">
        <v>74</v>
      </c>
      <c r="H40" s="21" t="s">
        <v>30</v>
      </c>
      <c r="I40" s="26"/>
      <c r="J40" s="26"/>
      <c r="K40" s="36"/>
      <c r="L40" s="36"/>
      <c r="M40" s="33"/>
      <c r="N40" s="33"/>
      <c r="O40" s="31"/>
      <c r="P40" s="31"/>
      <c r="Q40" s="28"/>
      <c r="R40" s="28"/>
      <c r="S40" s="26"/>
      <c r="T40" s="26"/>
      <c r="U40" s="22"/>
      <c r="V40" s="22"/>
      <c r="W40" s="2">
        <v>84</v>
      </c>
      <c r="X40" s="2" t="s">
        <v>31</v>
      </c>
      <c r="Y40" s="8">
        <v>50</v>
      </c>
      <c r="Z40" s="8" t="s">
        <v>36</v>
      </c>
      <c r="AA40" s="14">
        <v>79</v>
      </c>
      <c r="AB40" s="14" t="s">
        <v>30</v>
      </c>
      <c r="AC40" s="11">
        <v>64</v>
      </c>
      <c r="AD40" s="11" t="s">
        <v>33</v>
      </c>
      <c r="AE40" s="43">
        <f t="shared" si="0"/>
        <v>348</v>
      </c>
      <c r="AF40" s="43">
        <f t="shared" si="1"/>
        <v>69.599999999999994</v>
      </c>
      <c r="AG40" s="11"/>
      <c r="AH40" s="2" t="s">
        <v>29</v>
      </c>
      <c r="AI40" s="123"/>
    </row>
    <row r="41" spans="1:35" x14ac:dyDescent="0.3">
      <c r="A41" s="42">
        <v>35</v>
      </c>
      <c r="B41" s="42">
        <v>15609761</v>
      </c>
      <c r="C41" s="42" t="s">
        <v>72</v>
      </c>
      <c r="D41" s="42" t="s">
        <v>195</v>
      </c>
      <c r="E41" s="39">
        <v>72</v>
      </c>
      <c r="F41" s="39" t="s">
        <v>32</v>
      </c>
      <c r="G41" s="21"/>
      <c r="H41" s="21"/>
      <c r="I41" s="26"/>
      <c r="J41" s="26"/>
      <c r="K41" s="36"/>
      <c r="L41" s="36"/>
      <c r="M41" s="33"/>
      <c r="N41" s="33"/>
      <c r="O41" s="31"/>
      <c r="P41" s="31"/>
      <c r="Q41" s="28"/>
      <c r="R41" s="28"/>
      <c r="S41" s="26"/>
      <c r="T41" s="26"/>
      <c r="U41" s="21">
        <v>64</v>
      </c>
      <c r="V41" s="21" t="s">
        <v>32</v>
      </c>
      <c r="W41" s="2">
        <v>73</v>
      </c>
      <c r="X41" s="2" t="s">
        <v>33</v>
      </c>
      <c r="Y41" s="8">
        <v>40</v>
      </c>
      <c r="Z41" s="8" t="s">
        <v>41</v>
      </c>
      <c r="AA41" s="14">
        <v>64</v>
      </c>
      <c r="AB41" s="14" t="s">
        <v>36</v>
      </c>
      <c r="AC41" s="11">
        <v>48</v>
      </c>
      <c r="AD41" s="11" t="s">
        <v>36</v>
      </c>
      <c r="AE41" s="43">
        <f t="shared" si="0"/>
        <v>288</v>
      </c>
      <c r="AF41" s="43">
        <f t="shared" si="1"/>
        <v>57.6</v>
      </c>
      <c r="AG41" s="11"/>
      <c r="AH41" s="2" t="s">
        <v>29</v>
      </c>
      <c r="AI41" s="123"/>
    </row>
    <row r="42" spans="1:35" x14ac:dyDescent="0.3">
      <c r="A42" s="42">
        <v>36</v>
      </c>
      <c r="B42" s="42">
        <v>15609762</v>
      </c>
      <c r="C42" s="42" t="s">
        <v>72</v>
      </c>
      <c r="D42" s="42" t="s">
        <v>196</v>
      </c>
      <c r="E42" s="39">
        <v>71</v>
      </c>
      <c r="F42" s="39" t="s">
        <v>32</v>
      </c>
      <c r="G42" s="21">
        <v>59</v>
      </c>
      <c r="H42" s="21" t="s">
        <v>32</v>
      </c>
      <c r="I42" s="26"/>
      <c r="J42" s="26"/>
      <c r="K42" s="36"/>
      <c r="L42" s="36"/>
      <c r="M42" s="33"/>
      <c r="N42" s="33"/>
      <c r="O42" s="31"/>
      <c r="P42" s="31"/>
      <c r="Q42" s="28"/>
      <c r="R42" s="28"/>
      <c r="S42" s="26"/>
      <c r="T42" s="26"/>
      <c r="U42" s="22"/>
      <c r="V42" s="22"/>
      <c r="W42" s="2">
        <v>61</v>
      </c>
      <c r="X42" s="2" t="s">
        <v>36</v>
      </c>
      <c r="Y42" s="8">
        <v>58</v>
      </c>
      <c r="Z42" s="8" t="s">
        <v>32</v>
      </c>
      <c r="AA42" s="14">
        <v>63</v>
      </c>
      <c r="AB42" s="14" t="s">
        <v>36</v>
      </c>
      <c r="AC42" s="11">
        <v>58</v>
      </c>
      <c r="AD42" s="11" t="s">
        <v>32</v>
      </c>
      <c r="AE42" s="43">
        <f t="shared" si="0"/>
        <v>309</v>
      </c>
      <c r="AF42" s="43">
        <f t="shared" si="1"/>
        <v>61.8</v>
      </c>
      <c r="AG42" s="11"/>
      <c r="AH42" s="2" t="s">
        <v>29</v>
      </c>
      <c r="AI42" s="123"/>
    </row>
    <row r="43" spans="1:35" x14ac:dyDescent="0.3">
      <c r="A43" s="42">
        <v>37</v>
      </c>
      <c r="B43" s="42">
        <v>15609763</v>
      </c>
      <c r="C43" s="42" t="s">
        <v>72</v>
      </c>
      <c r="D43" s="42" t="s">
        <v>197</v>
      </c>
      <c r="E43" s="39">
        <v>92</v>
      </c>
      <c r="F43" s="39" t="s">
        <v>28</v>
      </c>
      <c r="G43" s="21">
        <v>60</v>
      </c>
      <c r="H43" s="21" t="s">
        <v>32</v>
      </c>
      <c r="I43" s="26"/>
      <c r="J43" s="26"/>
      <c r="K43" s="36"/>
      <c r="L43" s="36"/>
      <c r="M43" s="33"/>
      <c r="N43" s="33"/>
      <c r="O43" s="31"/>
      <c r="P43" s="31"/>
      <c r="Q43" s="28"/>
      <c r="R43" s="28"/>
      <c r="S43" s="26"/>
      <c r="T43" s="26"/>
      <c r="U43" s="22"/>
      <c r="V43" s="22"/>
      <c r="W43" s="2">
        <v>86</v>
      </c>
      <c r="X43" s="2" t="s">
        <v>31</v>
      </c>
      <c r="Y43" s="8">
        <v>51</v>
      </c>
      <c r="Z43" s="8" t="s">
        <v>36</v>
      </c>
      <c r="AA43" s="14">
        <v>82</v>
      </c>
      <c r="AB43" s="14" t="s">
        <v>31</v>
      </c>
      <c r="AC43" s="11">
        <v>66</v>
      </c>
      <c r="AD43" s="11" t="s">
        <v>30</v>
      </c>
      <c r="AE43" s="43">
        <f t="shared" si="0"/>
        <v>351</v>
      </c>
      <c r="AF43" s="43">
        <f t="shared" si="1"/>
        <v>70.2</v>
      </c>
      <c r="AG43" s="11"/>
      <c r="AH43" s="2" t="s">
        <v>29</v>
      </c>
      <c r="AI43" s="123"/>
    </row>
    <row r="44" spans="1:35" x14ac:dyDescent="0.3">
      <c r="A44" s="86">
        <v>38</v>
      </c>
      <c r="B44" s="42">
        <v>15609764</v>
      </c>
      <c r="C44" s="42" t="s">
        <v>68</v>
      </c>
      <c r="D44" s="42" t="s">
        <v>198</v>
      </c>
      <c r="E44" s="39">
        <v>89</v>
      </c>
      <c r="F44" s="39" t="s">
        <v>31</v>
      </c>
      <c r="G44" s="21"/>
      <c r="H44" s="21"/>
      <c r="I44" s="26"/>
      <c r="J44" s="26"/>
      <c r="K44" s="36"/>
      <c r="L44" s="36"/>
      <c r="M44" s="33"/>
      <c r="N44" s="33"/>
      <c r="O44" s="31"/>
      <c r="P44" s="31"/>
      <c r="Q44" s="28"/>
      <c r="R44" s="28"/>
      <c r="S44" s="26"/>
      <c r="T44" s="26"/>
      <c r="U44" s="21">
        <v>77</v>
      </c>
      <c r="V44" s="21" t="s">
        <v>30</v>
      </c>
      <c r="W44" s="2"/>
      <c r="X44" s="2"/>
      <c r="Y44" s="8">
        <v>63</v>
      </c>
      <c r="Z44" s="8" t="s">
        <v>32</v>
      </c>
      <c r="AA44" s="14">
        <v>77</v>
      </c>
      <c r="AB44" s="14" t="s">
        <v>30</v>
      </c>
      <c r="AC44" s="11">
        <v>57</v>
      </c>
      <c r="AD44" s="11" t="s">
        <v>32</v>
      </c>
      <c r="AE44" s="43">
        <f t="shared" si="0"/>
        <v>363</v>
      </c>
      <c r="AF44" s="43">
        <f t="shared" si="1"/>
        <v>72.599999999999994</v>
      </c>
      <c r="AG44" s="11"/>
      <c r="AH44" s="2" t="s">
        <v>29</v>
      </c>
      <c r="AI44" s="123"/>
    </row>
    <row r="45" spans="1:35" x14ac:dyDescent="0.3">
      <c r="A45" s="42">
        <v>39</v>
      </c>
      <c r="B45" s="42">
        <v>15609766</v>
      </c>
      <c r="C45" s="42" t="s">
        <v>68</v>
      </c>
      <c r="D45" s="42" t="s">
        <v>200</v>
      </c>
      <c r="E45" s="39">
        <v>79</v>
      </c>
      <c r="F45" s="39" t="s">
        <v>33</v>
      </c>
      <c r="G45" s="21"/>
      <c r="H45" s="21"/>
      <c r="I45" s="26"/>
      <c r="J45" s="26"/>
      <c r="K45" s="36"/>
      <c r="L45" s="36"/>
      <c r="M45" s="33"/>
      <c r="N45" s="33"/>
      <c r="O45" s="31"/>
      <c r="P45" s="31"/>
      <c r="Q45" s="28"/>
      <c r="R45" s="28"/>
      <c r="S45" s="26">
        <v>80</v>
      </c>
      <c r="T45" s="26" t="s">
        <v>33</v>
      </c>
      <c r="U45" s="22"/>
      <c r="V45" s="22"/>
      <c r="W45" s="2">
        <v>84</v>
      </c>
      <c r="X45" s="2" t="s">
        <v>31</v>
      </c>
      <c r="Y45" s="8">
        <v>75</v>
      </c>
      <c r="Z45" s="8" t="s">
        <v>30</v>
      </c>
      <c r="AA45" s="14">
        <v>78</v>
      </c>
      <c r="AB45" s="14" t="s">
        <v>30</v>
      </c>
      <c r="AC45" s="11">
        <v>62</v>
      </c>
      <c r="AD45" s="11" t="s">
        <v>33</v>
      </c>
      <c r="AE45" s="43">
        <f t="shared" si="0"/>
        <v>374</v>
      </c>
      <c r="AF45" s="43">
        <f t="shared" si="1"/>
        <v>74.8</v>
      </c>
      <c r="AG45" s="11"/>
      <c r="AH45" s="2" t="s">
        <v>29</v>
      </c>
      <c r="AI45" s="123"/>
    </row>
    <row r="46" spans="1:35" x14ac:dyDescent="0.3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</row>
    <row r="47" spans="1:35" x14ac:dyDescent="0.3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</row>
    <row r="50" spans="3:27" x14ac:dyDescent="0.3">
      <c r="C50" s="90"/>
      <c r="D50" s="172" t="s">
        <v>285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4"/>
      <c r="Y50" s="90"/>
      <c r="Z50" s="90"/>
      <c r="AA50" s="90"/>
    </row>
    <row r="51" spans="3:27" x14ac:dyDescent="0.3">
      <c r="C51" s="91" t="s">
        <v>254</v>
      </c>
      <c r="D51" s="92" t="s">
        <v>231</v>
      </c>
      <c r="E51" s="93" t="s">
        <v>232</v>
      </c>
      <c r="F51" s="93" t="s">
        <v>29</v>
      </c>
      <c r="G51" s="93" t="s">
        <v>233</v>
      </c>
      <c r="H51" s="93" t="s">
        <v>234</v>
      </c>
      <c r="I51" s="93" t="s">
        <v>235</v>
      </c>
      <c r="J51" s="93" t="s">
        <v>236</v>
      </c>
      <c r="K51" s="93" t="s">
        <v>237</v>
      </c>
      <c r="L51" s="93" t="s">
        <v>238</v>
      </c>
      <c r="M51" s="93" t="s">
        <v>239</v>
      </c>
      <c r="N51" s="93" t="s">
        <v>206</v>
      </c>
      <c r="O51" s="93" t="s">
        <v>27</v>
      </c>
      <c r="P51" s="93" t="s">
        <v>28</v>
      </c>
      <c r="Q51" s="93" t="s">
        <v>31</v>
      </c>
      <c r="R51" s="93" t="s">
        <v>30</v>
      </c>
      <c r="S51" s="93" t="s">
        <v>33</v>
      </c>
      <c r="T51" s="93" t="s">
        <v>32</v>
      </c>
      <c r="U51" s="93" t="s">
        <v>36</v>
      </c>
      <c r="V51" s="93" t="s">
        <v>34</v>
      </c>
      <c r="W51" s="93" t="s">
        <v>41</v>
      </c>
      <c r="X51" s="94" t="s">
        <v>240</v>
      </c>
      <c r="Y51" s="193"/>
      <c r="Z51" s="194"/>
      <c r="AA51" s="195"/>
    </row>
    <row r="52" spans="3:27" ht="15.6" x14ac:dyDescent="0.3">
      <c r="C52" s="90">
        <v>1</v>
      </c>
      <c r="D52" s="92" t="s">
        <v>214</v>
      </c>
      <c r="E52" s="93">
        <v>39</v>
      </c>
      <c r="F52" s="93">
        <f>N52</f>
        <v>39</v>
      </c>
      <c r="G52" s="93">
        <v>100</v>
      </c>
      <c r="H52" s="93">
        <v>0</v>
      </c>
      <c r="I52" s="93">
        <v>0</v>
      </c>
      <c r="J52" s="93">
        <v>0</v>
      </c>
      <c r="K52" s="93">
        <v>5</v>
      </c>
      <c r="L52" s="93">
        <v>21</v>
      </c>
      <c r="M52" s="93">
        <v>13</v>
      </c>
      <c r="N52" s="93">
        <f>SUM(I52:M52)</f>
        <v>39</v>
      </c>
      <c r="O52" s="93">
        <v>8</v>
      </c>
      <c r="P52" s="93">
        <v>5</v>
      </c>
      <c r="Q52" s="93">
        <v>8</v>
      </c>
      <c r="R52" s="93">
        <v>5</v>
      </c>
      <c r="S52" s="93">
        <v>6</v>
      </c>
      <c r="T52" s="93">
        <v>5</v>
      </c>
      <c r="U52" s="93">
        <v>2</v>
      </c>
      <c r="V52" s="93">
        <v>0</v>
      </c>
      <c r="W52" s="93">
        <v>0</v>
      </c>
      <c r="X52" s="95">
        <f>(O52*8+P52*7+Q52*6+R52*5+S52*4+T52*3+U52*2+V52)*100/(8*E52)</f>
        <v>68.910256410256409</v>
      </c>
      <c r="Y52" s="196" t="s">
        <v>279</v>
      </c>
      <c r="Z52" s="197"/>
      <c r="AA52" s="198"/>
    </row>
    <row r="53" spans="3:27" ht="15.6" x14ac:dyDescent="0.3">
      <c r="C53" s="90">
        <v>2</v>
      </c>
      <c r="D53" s="90" t="s">
        <v>215</v>
      </c>
      <c r="E53" s="96">
        <v>11</v>
      </c>
      <c r="F53" s="93">
        <f t="shared" ref="F53:F59" si="2">N53</f>
        <v>11</v>
      </c>
      <c r="G53" s="96">
        <v>100</v>
      </c>
      <c r="H53" s="96">
        <v>0</v>
      </c>
      <c r="I53" s="93">
        <v>0</v>
      </c>
      <c r="J53" s="93">
        <v>2</v>
      </c>
      <c r="K53" s="93">
        <v>7</v>
      </c>
      <c r="L53" s="93">
        <v>0</v>
      </c>
      <c r="M53" s="93">
        <v>2</v>
      </c>
      <c r="N53" s="93">
        <f t="shared" ref="N53:N60" si="3">SUM(I53:M53)</f>
        <v>11</v>
      </c>
      <c r="O53" s="93">
        <v>1</v>
      </c>
      <c r="P53" s="93">
        <v>1</v>
      </c>
      <c r="Q53" s="93">
        <v>0</v>
      </c>
      <c r="R53" s="93">
        <v>2</v>
      </c>
      <c r="S53" s="93">
        <v>4</v>
      </c>
      <c r="T53" s="93">
        <v>3</v>
      </c>
      <c r="U53" s="93">
        <v>0</v>
      </c>
      <c r="V53" s="93">
        <v>0</v>
      </c>
      <c r="W53" s="93">
        <v>0</v>
      </c>
      <c r="X53" s="95">
        <f t="shared" ref="X53:X59" si="4">(O53*8+P53*7+Q53*6+R53*5+S53*4+T53*3+U53*2+V53)*100/(8*E53)</f>
        <v>56.81818181818182</v>
      </c>
      <c r="Y53" s="196" t="s">
        <v>278</v>
      </c>
      <c r="Z53" s="197"/>
      <c r="AA53" s="198"/>
    </row>
    <row r="54" spans="3:27" ht="15.6" x14ac:dyDescent="0.3">
      <c r="C54" s="90">
        <v>8</v>
      </c>
      <c r="D54" s="90" t="s">
        <v>247</v>
      </c>
      <c r="E54" s="96">
        <v>7</v>
      </c>
      <c r="F54" s="93">
        <f t="shared" si="2"/>
        <v>7</v>
      </c>
      <c r="G54" s="96">
        <v>100</v>
      </c>
      <c r="H54" s="96">
        <v>0</v>
      </c>
      <c r="I54" s="93">
        <v>0</v>
      </c>
      <c r="J54" s="93">
        <v>0</v>
      </c>
      <c r="K54" s="93">
        <v>1</v>
      </c>
      <c r="L54" s="93">
        <v>5</v>
      </c>
      <c r="M54" s="93">
        <v>1</v>
      </c>
      <c r="N54" s="93">
        <f t="shared" si="3"/>
        <v>7</v>
      </c>
      <c r="O54" s="93">
        <v>0</v>
      </c>
      <c r="P54" s="93">
        <v>0</v>
      </c>
      <c r="Q54" s="93">
        <v>2</v>
      </c>
      <c r="R54" s="93">
        <v>1</v>
      </c>
      <c r="S54" s="93">
        <v>3</v>
      </c>
      <c r="T54" s="93">
        <v>1</v>
      </c>
      <c r="U54" s="93">
        <v>0</v>
      </c>
      <c r="V54" s="93">
        <v>0</v>
      </c>
      <c r="W54" s="93">
        <v>0</v>
      </c>
      <c r="X54" s="95">
        <f t="shared" si="4"/>
        <v>57.142857142857146</v>
      </c>
      <c r="Y54" s="196" t="s">
        <v>250</v>
      </c>
      <c r="Z54" s="197"/>
      <c r="AA54" s="198"/>
    </row>
    <row r="55" spans="3:27" ht="15.6" x14ac:dyDescent="0.3">
      <c r="C55" s="90">
        <v>9</v>
      </c>
      <c r="D55" s="90" t="s">
        <v>222</v>
      </c>
      <c r="E55" s="96">
        <v>21</v>
      </c>
      <c r="F55" s="93">
        <f t="shared" si="2"/>
        <v>21</v>
      </c>
      <c r="G55" s="96">
        <v>100</v>
      </c>
      <c r="H55" s="96">
        <v>0</v>
      </c>
      <c r="I55" s="93">
        <v>0</v>
      </c>
      <c r="J55" s="93">
        <v>1</v>
      </c>
      <c r="K55" s="93">
        <v>11</v>
      </c>
      <c r="L55" s="93">
        <v>8</v>
      </c>
      <c r="M55" s="93">
        <v>1</v>
      </c>
      <c r="N55" s="93">
        <f t="shared" si="3"/>
        <v>21</v>
      </c>
      <c r="O55" s="93">
        <v>1</v>
      </c>
      <c r="P55" s="93">
        <v>3</v>
      </c>
      <c r="Q55" s="93">
        <v>2</v>
      </c>
      <c r="R55" s="93">
        <v>5</v>
      </c>
      <c r="S55" s="93">
        <v>3</v>
      </c>
      <c r="T55" s="93">
        <v>3</v>
      </c>
      <c r="U55" s="93">
        <v>3</v>
      </c>
      <c r="V55" s="93">
        <v>1</v>
      </c>
      <c r="W55" s="93">
        <v>0</v>
      </c>
      <c r="X55" s="95">
        <f t="shared" si="4"/>
        <v>55.952380952380949</v>
      </c>
      <c r="Y55" s="196" t="s">
        <v>259</v>
      </c>
      <c r="Z55" s="197"/>
      <c r="AA55" s="198"/>
    </row>
    <row r="56" spans="3:27" ht="15.6" x14ac:dyDescent="0.3">
      <c r="C56" s="90">
        <v>10</v>
      </c>
      <c r="D56" s="90" t="s">
        <v>255</v>
      </c>
      <c r="E56" s="96">
        <v>25</v>
      </c>
      <c r="F56" s="93">
        <f t="shared" si="2"/>
        <v>25</v>
      </c>
      <c r="G56" s="96">
        <v>100</v>
      </c>
      <c r="H56" s="96">
        <v>0</v>
      </c>
      <c r="I56" s="93">
        <v>0</v>
      </c>
      <c r="J56" s="93">
        <v>2</v>
      </c>
      <c r="K56" s="93">
        <v>5</v>
      </c>
      <c r="L56" s="93">
        <v>14</v>
      </c>
      <c r="M56" s="93">
        <v>4</v>
      </c>
      <c r="N56" s="93">
        <f t="shared" si="3"/>
        <v>25</v>
      </c>
      <c r="O56" s="93">
        <v>4</v>
      </c>
      <c r="P56" s="93">
        <v>2</v>
      </c>
      <c r="Q56" s="93">
        <v>5</v>
      </c>
      <c r="R56" s="93">
        <v>6</v>
      </c>
      <c r="S56" s="93">
        <v>2</v>
      </c>
      <c r="T56" s="93">
        <v>1</v>
      </c>
      <c r="U56" s="93">
        <v>3</v>
      </c>
      <c r="V56" s="93">
        <v>2</v>
      </c>
      <c r="W56" s="93">
        <v>0</v>
      </c>
      <c r="X56" s="95">
        <f t="shared" si="4"/>
        <v>62.5</v>
      </c>
      <c r="Y56" s="196" t="s">
        <v>249</v>
      </c>
      <c r="Z56" s="197"/>
      <c r="AA56" s="198"/>
    </row>
    <row r="57" spans="3:27" x14ac:dyDescent="0.3">
      <c r="C57" s="90">
        <v>11</v>
      </c>
      <c r="D57" s="90" t="s">
        <v>256</v>
      </c>
      <c r="E57" s="96">
        <v>39</v>
      </c>
      <c r="F57" s="93">
        <f t="shared" si="2"/>
        <v>39</v>
      </c>
      <c r="G57" s="96">
        <v>92.307692307692307</v>
      </c>
      <c r="H57" s="96">
        <v>0</v>
      </c>
      <c r="I57" s="93">
        <v>3</v>
      </c>
      <c r="J57" s="93">
        <v>13</v>
      </c>
      <c r="K57" s="93">
        <v>13</v>
      </c>
      <c r="L57" s="93">
        <v>10</v>
      </c>
      <c r="M57" s="93">
        <v>0</v>
      </c>
      <c r="N57" s="93">
        <f t="shared" si="3"/>
        <v>39</v>
      </c>
      <c r="O57" s="93">
        <v>0</v>
      </c>
      <c r="P57" s="93">
        <v>4</v>
      </c>
      <c r="Q57" s="93">
        <v>5</v>
      </c>
      <c r="R57" s="93">
        <v>3</v>
      </c>
      <c r="S57" s="93">
        <v>4</v>
      </c>
      <c r="T57" s="93">
        <v>9</v>
      </c>
      <c r="U57" s="93">
        <v>7</v>
      </c>
      <c r="V57" s="93">
        <v>4</v>
      </c>
      <c r="W57" s="93">
        <v>3</v>
      </c>
      <c r="X57" s="95">
        <f t="shared" si="4"/>
        <v>42.948717948717949</v>
      </c>
      <c r="Y57" s="202" t="s">
        <v>260</v>
      </c>
      <c r="Z57" s="203"/>
      <c r="AA57" s="204"/>
    </row>
    <row r="58" spans="3:27" ht="15.6" x14ac:dyDescent="0.3">
      <c r="C58" s="90">
        <v>12</v>
      </c>
      <c r="D58" s="90" t="s">
        <v>257</v>
      </c>
      <c r="E58" s="96">
        <v>39</v>
      </c>
      <c r="F58" s="93">
        <f t="shared" si="2"/>
        <v>39</v>
      </c>
      <c r="G58" s="96">
        <v>100</v>
      </c>
      <c r="H58" s="96">
        <v>0</v>
      </c>
      <c r="I58" s="93">
        <v>0</v>
      </c>
      <c r="J58" s="93">
        <v>2</v>
      </c>
      <c r="K58" s="93">
        <v>14</v>
      </c>
      <c r="L58" s="93">
        <v>18</v>
      </c>
      <c r="M58" s="93">
        <v>5</v>
      </c>
      <c r="N58" s="93">
        <f t="shared" si="3"/>
        <v>39</v>
      </c>
      <c r="O58" s="93">
        <v>4</v>
      </c>
      <c r="P58" s="93">
        <v>5</v>
      </c>
      <c r="Q58" s="93">
        <v>4</v>
      </c>
      <c r="R58" s="93">
        <v>9</v>
      </c>
      <c r="S58" s="93">
        <v>8</v>
      </c>
      <c r="T58" s="93">
        <v>2</v>
      </c>
      <c r="U58" s="93">
        <v>5</v>
      </c>
      <c r="V58" s="93">
        <v>2</v>
      </c>
      <c r="W58" s="93">
        <v>0</v>
      </c>
      <c r="X58" s="95">
        <f t="shared" si="4"/>
        <v>59.615384615384613</v>
      </c>
      <c r="Y58" s="196" t="s">
        <v>261</v>
      </c>
      <c r="Z58" s="197"/>
      <c r="AA58" s="198"/>
    </row>
    <row r="59" spans="3:27" ht="15.6" x14ac:dyDescent="0.3">
      <c r="C59" s="90">
        <v>13</v>
      </c>
      <c r="D59" s="90" t="s">
        <v>258</v>
      </c>
      <c r="E59" s="96">
        <v>39</v>
      </c>
      <c r="F59" s="93">
        <f t="shared" si="2"/>
        <v>37</v>
      </c>
      <c r="G59" s="96">
        <v>94.871794871794862</v>
      </c>
      <c r="H59" s="96">
        <v>2</v>
      </c>
      <c r="I59" s="93">
        <v>1</v>
      </c>
      <c r="J59" s="93">
        <v>17</v>
      </c>
      <c r="K59" s="93">
        <v>13</v>
      </c>
      <c r="L59" s="93">
        <v>4</v>
      </c>
      <c r="M59" s="93">
        <v>2</v>
      </c>
      <c r="N59" s="93">
        <f t="shared" si="3"/>
        <v>37</v>
      </c>
      <c r="O59" s="93">
        <v>2</v>
      </c>
      <c r="P59" s="93">
        <v>2</v>
      </c>
      <c r="Q59" s="93">
        <v>3</v>
      </c>
      <c r="R59" s="93">
        <v>4</v>
      </c>
      <c r="S59" s="93">
        <v>9</v>
      </c>
      <c r="T59" s="93">
        <v>8</v>
      </c>
      <c r="U59" s="93">
        <v>8</v>
      </c>
      <c r="V59" s="93">
        <v>1</v>
      </c>
      <c r="W59" s="93">
        <v>2</v>
      </c>
      <c r="X59" s="95">
        <f t="shared" si="4"/>
        <v>46.474358974358971</v>
      </c>
      <c r="Y59" s="196" t="s">
        <v>261</v>
      </c>
      <c r="Z59" s="197"/>
      <c r="AA59" s="198"/>
    </row>
    <row r="60" spans="3:27" ht="15.6" customHeight="1" x14ac:dyDescent="0.3">
      <c r="C60" s="76"/>
      <c r="D60" s="80" t="s">
        <v>264</v>
      </c>
      <c r="E60" s="80">
        <v>39</v>
      </c>
      <c r="F60" s="80">
        <v>37</v>
      </c>
      <c r="G60" s="80">
        <f>F60/E60*100</f>
        <v>94.871794871794862</v>
      </c>
      <c r="H60" s="80">
        <v>2</v>
      </c>
      <c r="I60" s="81">
        <v>0</v>
      </c>
      <c r="J60" s="81">
        <v>4</v>
      </c>
      <c r="K60" s="81">
        <v>20</v>
      </c>
      <c r="L60" s="81">
        <v>11</v>
      </c>
      <c r="M60" s="81">
        <v>2</v>
      </c>
      <c r="N60" s="47">
        <f t="shared" si="3"/>
        <v>37</v>
      </c>
      <c r="O60" s="81">
        <f>O52+O53+O54+O55+O57+O58+O59</f>
        <v>16</v>
      </c>
      <c r="P60" s="81">
        <f t="shared" ref="P60:W60" si="5">P52+P53+P54+P55+P57+P58+P59</f>
        <v>20</v>
      </c>
      <c r="Q60" s="81">
        <f t="shared" si="5"/>
        <v>24</v>
      </c>
      <c r="R60" s="81">
        <f t="shared" si="5"/>
        <v>29</v>
      </c>
      <c r="S60" s="81">
        <f t="shared" si="5"/>
        <v>37</v>
      </c>
      <c r="T60" s="81">
        <f t="shared" si="5"/>
        <v>31</v>
      </c>
      <c r="U60" s="81">
        <f t="shared" si="5"/>
        <v>25</v>
      </c>
      <c r="V60" s="81">
        <f t="shared" si="5"/>
        <v>8</v>
      </c>
      <c r="W60" s="81">
        <f t="shared" si="5"/>
        <v>5</v>
      </c>
      <c r="X60" s="48">
        <f>(O60*8+P60*7+Q60*6+R60*5+S60*4+T60*3+U60*2+V60)*100/(40*E60)</f>
        <v>54.871794871794869</v>
      </c>
      <c r="Y60" s="199"/>
      <c r="Z60" s="200"/>
      <c r="AA60" s="201"/>
    </row>
    <row r="61" spans="3:27" ht="33.6" x14ac:dyDescent="0.65">
      <c r="J61" s="2" t="s">
        <v>277</v>
      </c>
      <c r="K61" s="2"/>
      <c r="L61" s="2"/>
      <c r="M61" s="2"/>
      <c r="N61" s="2"/>
      <c r="O61" s="2">
        <f>SUM(O52:O59)</f>
        <v>20</v>
      </c>
      <c r="P61" s="2">
        <f t="shared" ref="P61:W61" si="6">SUM(P52:P59)</f>
        <v>22</v>
      </c>
      <c r="Q61" s="2">
        <f t="shared" si="6"/>
        <v>29</v>
      </c>
      <c r="R61" s="2">
        <f t="shared" si="6"/>
        <v>35</v>
      </c>
      <c r="S61" s="2">
        <f t="shared" si="6"/>
        <v>39</v>
      </c>
      <c r="T61" s="2">
        <f t="shared" si="6"/>
        <v>32</v>
      </c>
      <c r="U61" s="2">
        <f t="shared" si="6"/>
        <v>28</v>
      </c>
      <c r="V61" s="2">
        <f t="shared" si="6"/>
        <v>10</v>
      </c>
      <c r="W61" s="2">
        <f t="shared" si="6"/>
        <v>5</v>
      </c>
      <c r="X61" s="119">
        <f>(O61*8+P61*7+Q61*6+R61*5+S61*4+T61*3+U61*2+V61)*100/(44*40)</f>
        <v>55.738636363636367</v>
      </c>
    </row>
  </sheetData>
  <autoFilter ref="A6:AI45" xr:uid="{84C63586-396E-4D9B-AB6E-F066C5A5478D}"/>
  <mergeCells count="31">
    <mergeCell ref="B1:AG1"/>
    <mergeCell ref="B2:AG2"/>
    <mergeCell ref="B3:AG3"/>
    <mergeCell ref="Y5:Z5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C5:AD5"/>
    <mergeCell ref="AE5:AE6"/>
    <mergeCell ref="AF5:AF6"/>
    <mergeCell ref="AG5:AG6"/>
    <mergeCell ref="AH5:AH6"/>
    <mergeCell ref="D50:X50"/>
    <mergeCell ref="Y51:AA51"/>
    <mergeCell ref="Y52:AA52"/>
    <mergeCell ref="Y53:AA53"/>
    <mergeCell ref="Y54:AA54"/>
    <mergeCell ref="Y60:AA60"/>
    <mergeCell ref="Y55:AA55"/>
    <mergeCell ref="Y56:AA56"/>
    <mergeCell ref="Y57:AA57"/>
    <mergeCell ref="Y58:AA58"/>
    <mergeCell ref="Y59:AA59"/>
  </mergeCells>
  <conditionalFormatting sqref="C50:AA5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CA0E-A778-4C81-AE3F-279506438A9A}">
  <dimension ref="A9:AI132"/>
  <sheetViews>
    <sheetView topLeftCell="A19" workbookViewId="0">
      <selection activeCell="AC52" sqref="AC52"/>
    </sheetView>
  </sheetViews>
  <sheetFormatPr defaultRowHeight="14.4" x14ac:dyDescent="0.3"/>
  <cols>
    <col min="1" max="1" width="4.33203125" customWidth="1"/>
    <col min="2" max="2" width="10.33203125" bestFit="1" customWidth="1"/>
    <col min="3" max="3" width="4.5546875" customWidth="1"/>
    <col min="4" max="4" width="27.33203125" customWidth="1"/>
    <col min="5" max="30" width="4.77734375" customWidth="1"/>
    <col min="31" max="31" width="5.88671875" customWidth="1"/>
    <col min="32" max="32" width="5.6640625" customWidth="1"/>
    <col min="33" max="33" width="7.21875" customWidth="1"/>
    <col min="34" max="34" width="9.6640625" bestFit="1" customWidth="1"/>
    <col min="35" max="35" width="10.33203125" bestFit="1" customWidth="1"/>
  </cols>
  <sheetData>
    <row r="9" spans="1:34" x14ac:dyDescent="0.3">
      <c r="B9" t="s">
        <v>66</v>
      </c>
      <c r="C9">
        <v>-34</v>
      </c>
      <c r="D9" t="s">
        <v>67</v>
      </c>
    </row>
    <row r="10" spans="1:34" x14ac:dyDescent="0.3">
      <c r="A10" s="2" t="s">
        <v>213</v>
      </c>
      <c r="B10" s="2" t="s">
        <v>207</v>
      </c>
      <c r="C10" s="2" t="s">
        <v>208</v>
      </c>
      <c r="D10" s="2" t="s">
        <v>209</v>
      </c>
      <c r="E10" s="177" t="s">
        <v>214</v>
      </c>
      <c r="F10" s="177"/>
      <c r="G10" s="178" t="s">
        <v>215</v>
      </c>
      <c r="H10" s="178"/>
      <c r="I10" s="179" t="s">
        <v>216</v>
      </c>
      <c r="J10" s="179"/>
      <c r="K10" s="180" t="s">
        <v>217</v>
      </c>
      <c r="L10" s="180"/>
      <c r="M10" s="181" t="s">
        <v>218</v>
      </c>
      <c r="N10" s="181"/>
      <c r="O10" s="182" t="s">
        <v>220</v>
      </c>
      <c r="P10" s="182"/>
      <c r="Q10" s="184" t="s">
        <v>224</v>
      </c>
      <c r="R10" s="184"/>
      <c r="S10" s="179" t="s">
        <v>221</v>
      </c>
      <c r="T10" s="179"/>
      <c r="U10" s="185" t="s">
        <v>222</v>
      </c>
      <c r="V10" s="185"/>
      <c r="W10" s="150" t="s">
        <v>219</v>
      </c>
      <c r="X10" s="150"/>
      <c r="Y10" s="186" t="s">
        <v>225</v>
      </c>
      <c r="Z10" s="186"/>
      <c r="AA10" s="187" t="s">
        <v>226</v>
      </c>
      <c r="AB10" s="187"/>
      <c r="AC10" s="176" t="s">
        <v>227</v>
      </c>
      <c r="AD10" s="176"/>
      <c r="AE10" s="136" t="s">
        <v>206</v>
      </c>
      <c r="AF10" s="136" t="s">
        <v>229</v>
      </c>
      <c r="AG10" s="146" t="s">
        <v>230</v>
      </c>
      <c r="AH10" s="148" t="s">
        <v>228</v>
      </c>
    </row>
    <row r="11" spans="1:34" s="5" customFormat="1" x14ac:dyDescent="0.3">
      <c r="A11" s="3"/>
      <c r="B11" s="3"/>
      <c r="C11" s="3"/>
      <c r="D11" s="3"/>
      <c r="E11" s="38" t="s">
        <v>211</v>
      </c>
      <c r="F11" s="38" t="s">
        <v>212</v>
      </c>
      <c r="G11" s="23" t="s">
        <v>211</v>
      </c>
      <c r="H11" s="23" t="s">
        <v>212</v>
      </c>
      <c r="I11" s="25" t="s">
        <v>211</v>
      </c>
      <c r="J11" s="25" t="s">
        <v>212</v>
      </c>
      <c r="K11" s="35" t="s">
        <v>211</v>
      </c>
      <c r="L11" s="35" t="s">
        <v>212</v>
      </c>
      <c r="M11" s="32" t="s">
        <v>211</v>
      </c>
      <c r="N11" s="32" t="s">
        <v>212</v>
      </c>
      <c r="O11" s="30" t="s">
        <v>211</v>
      </c>
      <c r="P11" s="30" t="s">
        <v>212</v>
      </c>
      <c r="Q11" s="27" t="s">
        <v>211</v>
      </c>
      <c r="R11" s="27" t="s">
        <v>212</v>
      </c>
      <c r="S11" s="25" t="s">
        <v>211</v>
      </c>
      <c r="T11" s="25" t="s">
        <v>212</v>
      </c>
      <c r="U11" s="23" t="s">
        <v>211</v>
      </c>
      <c r="V11" s="23" t="s">
        <v>212</v>
      </c>
      <c r="W11" s="4" t="s">
        <v>211</v>
      </c>
      <c r="X11" s="4" t="s">
        <v>212</v>
      </c>
      <c r="Y11" s="6" t="s">
        <v>211</v>
      </c>
      <c r="Z11" s="6" t="s">
        <v>212</v>
      </c>
      <c r="AA11" s="12" t="s">
        <v>211</v>
      </c>
      <c r="AB11" s="12" t="s">
        <v>212</v>
      </c>
      <c r="AC11" s="9" t="s">
        <v>211</v>
      </c>
      <c r="AD11" s="9" t="s">
        <v>212</v>
      </c>
      <c r="AE11" s="137"/>
      <c r="AF11" s="137"/>
      <c r="AG11" s="147"/>
      <c r="AH11" s="149"/>
    </row>
    <row r="12" spans="1:34" x14ac:dyDescent="0.3">
      <c r="A12" s="40"/>
      <c r="B12" s="40">
        <v>15609646</v>
      </c>
      <c r="C12" s="40" t="s">
        <v>68</v>
      </c>
      <c r="D12" s="40" t="s">
        <v>69</v>
      </c>
      <c r="E12" s="39">
        <v>94</v>
      </c>
      <c r="F12" s="39" t="s">
        <v>27</v>
      </c>
      <c r="G12" s="21">
        <v>77</v>
      </c>
      <c r="H12" s="21" t="s">
        <v>30</v>
      </c>
      <c r="I12" s="26">
        <v>81</v>
      </c>
      <c r="J12" s="26" t="s">
        <v>31</v>
      </c>
      <c r="K12" s="36">
        <v>84</v>
      </c>
      <c r="L12" s="36" t="s">
        <v>31</v>
      </c>
      <c r="M12" s="33">
        <v>86</v>
      </c>
      <c r="N12" s="33" t="s">
        <v>30</v>
      </c>
      <c r="O12" s="31"/>
      <c r="P12" s="31"/>
      <c r="Q12" s="28"/>
      <c r="R12" s="28"/>
      <c r="S12" s="26"/>
      <c r="T12" s="26"/>
      <c r="U12" s="22"/>
      <c r="V12" s="22"/>
      <c r="W12" s="150"/>
      <c r="X12" s="150"/>
      <c r="Y12" s="15"/>
      <c r="Z12" s="15"/>
      <c r="AA12" s="16"/>
      <c r="AB12" s="16"/>
      <c r="AC12" s="17"/>
      <c r="AD12" s="17"/>
      <c r="AE12" s="17">
        <f>SUM(E12,G12,I12,K12,M12,O12,Q12,S12,U12,Y12,AA12,AC12,)</f>
        <v>422</v>
      </c>
      <c r="AF12" s="17">
        <f>AE12/5</f>
        <v>84.4</v>
      </c>
      <c r="AG12" s="19"/>
      <c r="AH12" s="2" t="s">
        <v>29</v>
      </c>
    </row>
    <row r="13" spans="1:34" x14ac:dyDescent="0.3">
      <c r="A13" s="40"/>
      <c r="B13" s="40">
        <v>15609647</v>
      </c>
      <c r="C13" s="40" t="s">
        <v>68</v>
      </c>
      <c r="D13" s="40" t="s">
        <v>70</v>
      </c>
      <c r="E13" s="39">
        <v>96</v>
      </c>
      <c r="F13" s="39" t="s">
        <v>27</v>
      </c>
      <c r="G13" s="21">
        <v>96</v>
      </c>
      <c r="H13" s="21" t="s">
        <v>27</v>
      </c>
      <c r="I13" s="26">
        <v>95</v>
      </c>
      <c r="J13" s="26" t="s">
        <v>27</v>
      </c>
      <c r="K13" s="36">
        <v>95</v>
      </c>
      <c r="L13" s="36" t="s">
        <v>27</v>
      </c>
      <c r="M13" s="33">
        <v>96</v>
      </c>
      <c r="N13" s="33" t="s">
        <v>27</v>
      </c>
      <c r="O13" s="31"/>
      <c r="P13" s="31"/>
      <c r="Q13" s="28"/>
      <c r="R13" s="28"/>
      <c r="S13" s="26"/>
      <c r="T13" s="26"/>
      <c r="U13" s="22"/>
      <c r="V13" s="22"/>
      <c r="W13" s="2"/>
      <c r="X13" s="2"/>
      <c r="Y13" s="8"/>
      <c r="Z13" s="8"/>
      <c r="AA13" s="14"/>
      <c r="AB13" s="14"/>
      <c r="AC13" s="11"/>
      <c r="AD13" s="11"/>
      <c r="AE13" s="43">
        <f t="shared" ref="AE13:AE76" si="0">SUM(E13,G13,I13,K13,M13,O13,Q13,S13,U13,Y13,AA13,AC13,)</f>
        <v>478</v>
      </c>
      <c r="AF13" s="43">
        <f t="shared" ref="AF13:AF76" si="1">AE13/5</f>
        <v>95.6</v>
      </c>
      <c r="AG13" s="11"/>
      <c r="AH13" s="2" t="s">
        <v>29</v>
      </c>
    </row>
    <row r="14" spans="1:34" x14ac:dyDescent="0.3">
      <c r="A14" s="40"/>
      <c r="B14" s="40">
        <v>15609648</v>
      </c>
      <c r="C14" s="40" t="s">
        <v>68</v>
      </c>
      <c r="D14" s="40" t="s">
        <v>71</v>
      </c>
      <c r="E14" s="39">
        <v>95</v>
      </c>
      <c r="F14" s="39" t="s">
        <v>27</v>
      </c>
      <c r="G14" s="21">
        <v>91</v>
      </c>
      <c r="H14" s="21" t="s">
        <v>28</v>
      </c>
      <c r="I14" s="26">
        <v>84</v>
      </c>
      <c r="J14" s="26" t="s">
        <v>31</v>
      </c>
      <c r="K14" s="36">
        <v>82</v>
      </c>
      <c r="L14" s="36" t="s">
        <v>31</v>
      </c>
      <c r="M14" s="33">
        <v>91</v>
      </c>
      <c r="N14" s="33" t="s">
        <v>31</v>
      </c>
      <c r="O14" s="31"/>
      <c r="P14" s="31"/>
      <c r="Q14" s="28"/>
      <c r="R14" s="28"/>
      <c r="S14" s="26"/>
      <c r="T14" s="26"/>
      <c r="U14" s="22"/>
      <c r="V14" s="22"/>
      <c r="W14" s="2"/>
      <c r="X14" s="2"/>
      <c r="Y14" s="8"/>
      <c r="Z14" s="8"/>
      <c r="AA14" s="14"/>
      <c r="AB14" s="14"/>
      <c r="AC14" s="11"/>
      <c r="AD14" s="11"/>
      <c r="AE14" s="43">
        <f t="shared" si="0"/>
        <v>443</v>
      </c>
      <c r="AF14" s="43">
        <f t="shared" si="1"/>
        <v>88.6</v>
      </c>
      <c r="AG14" s="11"/>
      <c r="AH14" s="2" t="s">
        <v>29</v>
      </c>
    </row>
    <row r="15" spans="1:34" x14ac:dyDescent="0.3">
      <c r="A15" s="40"/>
      <c r="B15" s="40">
        <v>15609649</v>
      </c>
      <c r="C15" s="40" t="s">
        <v>72</v>
      </c>
      <c r="D15" s="40" t="s">
        <v>73</v>
      </c>
      <c r="E15" s="39">
        <v>94</v>
      </c>
      <c r="F15" s="39" t="s">
        <v>27</v>
      </c>
      <c r="G15" s="21">
        <v>95</v>
      </c>
      <c r="H15" s="21" t="s">
        <v>27</v>
      </c>
      <c r="I15" s="26">
        <v>95</v>
      </c>
      <c r="J15" s="26" t="s">
        <v>27</v>
      </c>
      <c r="K15" s="36">
        <v>89</v>
      </c>
      <c r="L15" s="36" t="s">
        <v>28</v>
      </c>
      <c r="M15" s="33">
        <v>95</v>
      </c>
      <c r="N15" s="33" t="s">
        <v>27</v>
      </c>
      <c r="O15" s="31"/>
      <c r="P15" s="31"/>
      <c r="Q15" s="28"/>
      <c r="R15" s="28"/>
      <c r="S15" s="26"/>
      <c r="T15" s="26"/>
      <c r="U15" s="22"/>
      <c r="V15" s="22"/>
      <c r="W15" s="2"/>
      <c r="X15" s="2"/>
      <c r="Y15" s="8"/>
      <c r="Z15" s="8"/>
      <c r="AA15" s="14"/>
      <c r="AB15" s="14"/>
      <c r="AC15" s="11"/>
      <c r="AD15" s="11"/>
      <c r="AE15" s="43">
        <f t="shared" si="0"/>
        <v>468</v>
      </c>
      <c r="AF15" s="43">
        <f t="shared" si="1"/>
        <v>93.6</v>
      </c>
      <c r="AG15" s="11"/>
      <c r="AH15" s="2" t="s">
        <v>29</v>
      </c>
    </row>
    <row r="16" spans="1:34" x14ac:dyDescent="0.3">
      <c r="A16" s="40"/>
      <c r="B16" s="40">
        <v>15609650</v>
      </c>
      <c r="C16" s="40" t="s">
        <v>68</v>
      </c>
      <c r="D16" s="40" t="s">
        <v>74</v>
      </c>
      <c r="E16" s="39">
        <v>95</v>
      </c>
      <c r="F16" s="39" t="s">
        <v>27</v>
      </c>
      <c r="G16" s="21">
        <v>95</v>
      </c>
      <c r="H16" s="21" t="s">
        <v>27</v>
      </c>
      <c r="I16" s="26">
        <v>91</v>
      </c>
      <c r="J16" s="26" t="s">
        <v>28</v>
      </c>
      <c r="K16" s="36">
        <v>88</v>
      </c>
      <c r="L16" s="36" t="s">
        <v>28</v>
      </c>
      <c r="M16" s="33">
        <v>93</v>
      </c>
      <c r="N16" s="33" t="s">
        <v>28</v>
      </c>
      <c r="O16" s="31"/>
      <c r="P16" s="31"/>
      <c r="Q16" s="28"/>
      <c r="R16" s="28"/>
      <c r="S16" s="26"/>
      <c r="T16" s="26"/>
      <c r="U16" s="22"/>
      <c r="V16" s="22"/>
      <c r="W16" s="2"/>
      <c r="X16" s="2"/>
      <c r="Y16" s="8"/>
      <c r="Z16" s="8"/>
      <c r="AA16" s="14"/>
      <c r="AB16" s="14"/>
      <c r="AC16" s="11"/>
      <c r="AD16" s="11"/>
      <c r="AE16" s="43">
        <f t="shared" si="0"/>
        <v>462</v>
      </c>
      <c r="AF16" s="43">
        <f t="shared" si="1"/>
        <v>92.4</v>
      </c>
      <c r="AG16" s="11"/>
      <c r="AH16" s="2" t="s">
        <v>29</v>
      </c>
    </row>
    <row r="17" spans="1:34" x14ac:dyDescent="0.3">
      <c r="A17" s="40"/>
      <c r="B17" s="40">
        <v>15609651</v>
      </c>
      <c r="C17" s="40" t="s">
        <v>72</v>
      </c>
      <c r="D17" s="40" t="s">
        <v>75</v>
      </c>
      <c r="E17" s="39">
        <v>93</v>
      </c>
      <c r="F17" s="39" t="s">
        <v>28</v>
      </c>
      <c r="G17" s="21">
        <v>59</v>
      </c>
      <c r="H17" s="21" t="s">
        <v>32</v>
      </c>
      <c r="I17" s="26">
        <v>73</v>
      </c>
      <c r="J17" s="26" t="s">
        <v>30</v>
      </c>
      <c r="K17" s="36">
        <v>74</v>
      </c>
      <c r="L17" s="36" t="s">
        <v>30</v>
      </c>
      <c r="M17" s="33">
        <v>82</v>
      </c>
      <c r="N17" s="33" t="s">
        <v>33</v>
      </c>
      <c r="O17" s="31"/>
      <c r="P17" s="31"/>
      <c r="Q17" s="28"/>
      <c r="R17" s="28"/>
      <c r="S17" s="26"/>
      <c r="T17" s="26"/>
      <c r="U17" s="22"/>
      <c r="V17" s="22"/>
      <c r="W17" s="2"/>
      <c r="X17" s="2"/>
      <c r="Y17" s="8"/>
      <c r="Z17" s="8"/>
      <c r="AA17" s="14"/>
      <c r="AB17" s="14"/>
      <c r="AC17" s="11"/>
      <c r="AD17" s="11"/>
      <c r="AE17" s="43">
        <f t="shared" si="0"/>
        <v>381</v>
      </c>
      <c r="AF17" s="43">
        <f t="shared" si="1"/>
        <v>76.2</v>
      </c>
      <c r="AG17" s="11"/>
      <c r="AH17" s="2" t="s">
        <v>29</v>
      </c>
    </row>
    <row r="18" spans="1:34" x14ac:dyDescent="0.3">
      <c r="A18" s="40"/>
      <c r="B18" s="40">
        <v>15609652</v>
      </c>
      <c r="C18" s="40" t="s">
        <v>72</v>
      </c>
      <c r="D18" s="40" t="s">
        <v>76</v>
      </c>
      <c r="E18" s="39">
        <v>95</v>
      </c>
      <c r="F18" s="39" t="s">
        <v>27</v>
      </c>
      <c r="G18" s="21">
        <v>93</v>
      </c>
      <c r="H18" s="21" t="s">
        <v>28</v>
      </c>
      <c r="I18" s="26">
        <v>87</v>
      </c>
      <c r="J18" s="26" t="s">
        <v>28</v>
      </c>
      <c r="K18" s="36">
        <v>93</v>
      </c>
      <c r="L18" s="36" t="s">
        <v>28</v>
      </c>
      <c r="M18" s="33">
        <v>94</v>
      </c>
      <c r="N18" s="33" t="s">
        <v>28</v>
      </c>
      <c r="O18" s="31"/>
      <c r="P18" s="31"/>
      <c r="Q18" s="28"/>
      <c r="R18" s="28"/>
      <c r="S18" s="26"/>
      <c r="T18" s="26"/>
      <c r="U18" s="22"/>
      <c r="V18" s="22"/>
      <c r="W18" s="2"/>
      <c r="X18" s="2"/>
      <c r="Y18" s="8"/>
      <c r="Z18" s="8"/>
      <c r="AA18" s="14"/>
      <c r="AB18" s="14"/>
      <c r="AC18" s="11"/>
      <c r="AD18" s="11"/>
      <c r="AE18" s="43">
        <f t="shared" si="0"/>
        <v>462</v>
      </c>
      <c r="AF18" s="43">
        <f t="shared" si="1"/>
        <v>92.4</v>
      </c>
      <c r="AG18" s="11"/>
      <c r="AH18" s="2" t="s">
        <v>29</v>
      </c>
    </row>
    <row r="19" spans="1:34" x14ac:dyDescent="0.3">
      <c r="A19" s="40"/>
      <c r="B19" s="40">
        <v>15609653</v>
      </c>
      <c r="C19" s="40" t="s">
        <v>72</v>
      </c>
      <c r="D19" s="40" t="s">
        <v>77</v>
      </c>
      <c r="E19" s="39">
        <v>89</v>
      </c>
      <c r="F19" s="39" t="s">
        <v>31</v>
      </c>
      <c r="G19" s="21">
        <v>65</v>
      </c>
      <c r="H19" s="21" t="s">
        <v>33</v>
      </c>
      <c r="I19" s="26">
        <v>79</v>
      </c>
      <c r="J19" s="26" t="s">
        <v>31</v>
      </c>
      <c r="K19" s="36">
        <v>80</v>
      </c>
      <c r="L19" s="36" t="s">
        <v>31</v>
      </c>
      <c r="M19" s="33">
        <v>83</v>
      </c>
      <c r="N19" s="33" t="s">
        <v>33</v>
      </c>
      <c r="O19" s="31"/>
      <c r="P19" s="31"/>
      <c r="Q19" s="28"/>
      <c r="R19" s="28"/>
      <c r="S19" s="26"/>
      <c r="T19" s="26"/>
      <c r="U19" s="22"/>
      <c r="V19" s="22"/>
      <c r="W19" s="2"/>
      <c r="X19" s="2"/>
      <c r="Y19" s="8"/>
      <c r="Z19" s="8"/>
      <c r="AA19" s="14"/>
      <c r="AB19" s="14"/>
      <c r="AC19" s="11"/>
      <c r="AD19" s="11"/>
      <c r="AE19" s="43">
        <f t="shared" si="0"/>
        <v>396</v>
      </c>
      <c r="AF19" s="43">
        <f t="shared" si="1"/>
        <v>79.2</v>
      </c>
      <c r="AG19" s="11"/>
      <c r="AH19" s="2" t="s">
        <v>29</v>
      </c>
    </row>
    <row r="20" spans="1:34" x14ac:dyDescent="0.3">
      <c r="A20" s="40"/>
      <c r="B20" s="40">
        <v>15609654</v>
      </c>
      <c r="C20" s="40" t="s">
        <v>72</v>
      </c>
      <c r="D20" s="40" t="s">
        <v>78</v>
      </c>
      <c r="E20" s="39">
        <v>86</v>
      </c>
      <c r="F20" s="39" t="s">
        <v>31</v>
      </c>
      <c r="G20" s="21">
        <v>92</v>
      </c>
      <c r="H20" s="21" t="s">
        <v>28</v>
      </c>
      <c r="I20" s="26">
        <v>87</v>
      </c>
      <c r="J20" s="26" t="s">
        <v>28</v>
      </c>
      <c r="K20" s="36">
        <v>89</v>
      </c>
      <c r="L20" s="36" t="s">
        <v>28</v>
      </c>
      <c r="M20" s="33">
        <v>91</v>
      </c>
      <c r="N20" s="33" t="s">
        <v>31</v>
      </c>
      <c r="O20" s="31"/>
      <c r="P20" s="31"/>
      <c r="Q20" s="28"/>
      <c r="R20" s="28"/>
      <c r="S20" s="26"/>
      <c r="T20" s="26"/>
      <c r="U20" s="22"/>
      <c r="V20" s="22"/>
      <c r="W20" s="2"/>
      <c r="X20" s="2"/>
      <c r="Y20" s="8"/>
      <c r="Z20" s="8"/>
      <c r="AA20" s="14"/>
      <c r="AB20" s="14"/>
      <c r="AC20" s="11"/>
      <c r="AD20" s="11"/>
      <c r="AE20" s="43">
        <f t="shared" si="0"/>
        <v>445</v>
      </c>
      <c r="AF20" s="43">
        <f t="shared" si="1"/>
        <v>89</v>
      </c>
      <c r="AG20" s="11"/>
      <c r="AH20" s="2" t="s">
        <v>29</v>
      </c>
    </row>
    <row r="21" spans="1:34" x14ac:dyDescent="0.3">
      <c r="A21" s="40"/>
      <c r="B21" s="40">
        <v>15609655</v>
      </c>
      <c r="C21" s="40" t="s">
        <v>68</v>
      </c>
      <c r="D21" s="40" t="s">
        <v>79</v>
      </c>
      <c r="E21" s="39">
        <v>93</v>
      </c>
      <c r="F21" s="39" t="s">
        <v>28</v>
      </c>
      <c r="G21" s="21">
        <v>63</v>
      </c>
      <c r="H21" s="21" t="s">
        <v>33</v>
      </c>
      <c r="I21" s="26">
        <v>73</v>
      </c>
      <c r="J21" s="26" t="s">
        <v>30</v>
      </c>
      <c r="K21" s="36">
        <v>70</v>
      </c>
      <c r="L21" s="36" t="s">
        <v>33</v>
      </c>
      <c r="M21" s="33">
        <v>77</v>
      </c>
      <c r="N21" s="33" t="s">
        <v>32</v>
      </c>
      <c r="O21" s="31"/>
      <c r="P21" s="31"/>
      <c r="Q21" s="28"/>
      <c r="R21" s="28"/>
      <c r="S21" s="26"/>
      <c r="T21" s="26"/>
      <c r="U21" s="22"/>
      <c r="V21" s="22"/>
      <c r="W21" s="2"/>
      <c r="X21" s="2"/>
      <c r="Y21" s="8"/>
      <c r="Z21" s="8"/>
      <c r="AA21" s="14"/>
      <c r="AB21" s="14"/>
      <c r="AC21" s="11"/>
      <c r="AD21" s="11"/>
      <c r="AE21" s="43">
        <f t="shared" si="0"/>
        <v>376</v>
      </c>
      <c r="AF21" s="43">
        <f t="shared" si="1"/>
        <v>75.2</v>
      </c>
      <c r="AG21" s="11"/>
      <c r="AH21" s="2" t="s">
        <v>29</v>
      </c>
    </row>
    <row r="22" spans="1:34" x14ac:dyDescent="0.3">
      <c r="A22" s="40"/>
      <c r="B22" s="40">
        <v>15609656</v>
      </c>
      <c r="C22" s="40" t="s">
        <v>72</v>
      </c>
      <c r="D22" s="40" t="s">
        <v>80</v>
      </c>
      <c r="E22" s="39">
        <v>95</v>
      </c>
      <c r="F22" s="39" t="s">
        <v>27</v>
      </c>
      <c r="G22" s="21">
        <v>100</v>
      </c>
      <c r="H22" s="21" t="s">
        <v>27</v>
      </c>
      <c r="I22" s="26">
        <v>95</v>
      </c>
      <c r="J22" s="26" t="s">
        <v>27</v>
      </c>
      <c r="K22" s="36">
        <v>95</v>
      </c>
      <c r="L22" s="36" t="s">
        <v>27</v>
      </c>
      <c r="M22" s="33">
        <v>97</v>
      </c>
      <c r="N22" s="33" t="s">
        <v>27</v>
      </c>
      <c r="O22" s="31"/>
      <c r="P22" s="31"/>
      <c r="Q22" s="28"/>
      <c r="R22" s="28"/>
      <c r="S22" s="26"/>
      <c r="T22" s="26"/>
      <c r="U22" s="22"/>
      <c r="V22" s="22"/>
      <c r="W22" s="2"/>
      <c r="X22" s="2"/>
      <c r="Y22" s="8"/>
      <c r="Z22" s="8"/>
      <c r="AA22" s="14"/>
      <c r="AB22" s="14"/>
      <c r="AC22" s="11"/>
      <c r="AD22" s="11"/>
      <c r="AE22" s="43">
        <f t="shared" si="0"/>
        <v>482</v>
      </c>
      <c r="AF22" s="43">
        <f t="shared" si="1"/>
        <v>96.4</v>
      </c>
      <c r="AG22" s="11"/>
      <c r="AH22" s="2" t="s">
        <v>29</v>
      </c>
    </row>
    <row r="23" spans="1:34" x14ac:dyDescent="0.3">
      <c r="A23" s="40"/>
      <c r="B23" s="40">
        <v>15609657</v>
      </c>
      <c r="C23" s="40" t="s">
        <v>72</v>
      </c>
      <c r="D23" s="40" t="s">
        <v>81</v>
      </c>
      <c r="E23" s="39">
        <v>93</v>
      </c>
      <c r="F23" s="39" t="s">
        <v>28</v>
      </c>
      <c r="G23" s="21">
        <v>83</v>
      </c>
      <c r="H23" s="21" t="s">
        <v>31</v>
      </c>
      <c r="I23" s="26">
        <v>95</v>
      </c>
      <c r="J23" s="26" t="s">
        <v>27</v>
      </c>
      <c r="K23" s="36">
        <v>88</v>
      </c>
      <c r="L23" s="36" t="s">
        <v>28</v>
      </c>
      <c r="M23" s="33">
        <v>92</v>
      </c>
      <c r="N23" s="33" t="s">
        <v>31</v>
      </c>
      <c r="O23" s="31"/>
      <c r="P23" s="31"/>
      <c r="Q23" s="28"/>
      <c r="R23" s="28"/>
      <c r="S23" s="26"/>
      <c r="T23" s="26"/>
      <c r="U23" s="22"/>
      <c r="V23" s="22"/>
      <c r="W23" s="2"/>
      <c r="X23" s="2"/>
      <c r="Y23" s="8"/>
      <c r="Z23" s="8"/>
      <c r="AA23" s="14"/>
      <c r="AB23" s="14"/>
      <c r="AC23" s="11"/>
      <c r="AD23" s="11"/>
      <c r="AE23" s="43">
        <f t="shared" si="0"/>
        <v>451</v>
      </c>
      <c r="AF23" s="43">
        <f t="shared" si="1"/>
        <v>90.2</v>
      </c>
      <c r="AG23" s="11"/>
      <c r="AH23" s="2" t="s">
        <v>29</v>
      </c>
    </row>
    <row r="24" spans="1:34" x14ac:dyDescent="0.3">
      <c r="A24" s="40"/>
      <c r="B24" s="40">
        <v>15609658</v>
      </c>
      <c r="C24" s="40" t="s">
        <v>72</v>
      </c>
      <c r="D24" s="40" t="s">
        <v>82</v>
      </c>
      <c r="E24" s="39">
        <v>94</v>
      </c>
      <c r="F24" s="39" t="s">
        <v>27</v>
      </c>
      <c r="G24" s="21">
        <v>94</v>
      </c>
      <c r="H24" s="21" t="s">
        <v>28</v>
      </c>
      <c r="I24" s="26">
        <v>94</v>
      </c>
      <c r="J24" s="26" t="s">
        <v>27</v>
      </c>
      <c r="K24" s="36">
        <v>95</v>
      </c>
      <c r="L24" s="36" t="s">
        <v>27</v>
      </c>
      <c r="M24" s="33">
        <v>93</v>
      </c>
      <c r="N24" s="33" t="s">
        <v>28</v>
      </c>
      <c r="O24" s="31"/>
      <c r="P24" s="31"/>
      <c r="Q24" s="28"/>
      <c r="R24" s="28"/>
      <c r="S24" s="26"/>
      <c r="T24" s="26"/>
      <c r="U24" s="22"/>
      <c r="V24" s="22"/>
      <c r="W24" s="2"/>
      <c r="X24" s="2"/>
      <c r="Y24" s="8"/>
      <c r="Z24" s="8"/>
      <c r="AA24" s="14"/>
      <c r="AB24" s="14"/>
      <c r="AC24" s="11"/>
      <c r="AD24" s="11"/>
      <c r="AE24" s="43">
        <f t="shared" si="0"/>
        <v>470</v>
      </c>
      <c r="AF24" s="43">
        <f t="shared" si="1"/>
        <v>94</v>
      </c>
      <c r="AG24" s="11"/>
      <c r="AH24" s="2" t="s">
        <v>29</v>
      </c>
    </row>
    <row r="25" spans="1:34" x14ac:dyDescent="0.3">
      <c r="A25" s="40"/>
      <c r="B25" s="40">
        <v>15609659</v>
      </c>
      <c r="C25" s="40" t="s">
        <v>72</v>
      </c>
      <c r="D25" s="40" t="s">
        <v>83</v>
      </c>
      <c r="E25" s="39">
        <v>95</v>
      </c>
      <c r="F25" s="39" t="s">
        <v>27</v>
      </c>
      <c r="G25" s="21">
        <v>96</v>
      </c>
      <c r="H25" s="21" t="s">
        <v>27</v>
      </c>
      <c r="I25" s="26">
        <v>95</v>
      </c>
      <c r="J25" s="26" t="s">
        <v>27</v>
      </c>
      <c r="K25" s="36">
        <v>95</v>
      </c>
      <c r="L25" s="36" t="s">
        <v>27</v>
      </c>
      <c r="M25" s="33">
        <v>94</v>
      </c>
      <c r="N25" s="33" t="s">
        <v>28</v>
      </c>
      <c r="O25" s="31"/>
      <c r="P25" s="31"/>
      <c r="Q25" s="28"/>
      <c r="R25" s="28"/>
      <c r="S25" s="26"/>
      <c r="T25" s="26"/>
      <c r="U25" s="22"/>
      <c r="V25" s="22"/>
      <c r="W25" s="2"/>
      <c r="X25" s="2"/>
      <c r="Y25" s="8"/>
      <c r="Z25" s="8"/>
      <c r="AA25" s="14"/>
      <c r="AB25" s="14"/>
      <c r="AC25" s="11"/>
      <c r="AD25" s="11"/>
      <c r="AE25" s="43">
        <f t="shared" si="0"/>
        <v>475</v>
      </c>
      <c r="AF25" s="43">
        <f t="shared" si="1"/>
        <v>95</v>
      </c>
      <c r="AG25" s="11"/>
      <c r="AH25" s="2" t="s">
        <v>29</v>
      </c>
    </row>
    <row r="26" spans="1:34" x14ac:dyDescent="0.3">
      <c r="A26" s="40"/>
      <c r="B26" s="40">
        <v>15609660</v>
      </c>
      <c r="C26" s="40" t="s">
        <v>68</v>
      </c>
      <c r="D26" s="40" t="s">
        <v>84</v>
      </c>
      <c r="E26" s="39">
        <v>94</v>
      </c>
      <c r="F26" s="39" t="s">
        <v>27</v>
      </c>
      <c r="G26" s="21">
        <v>93</v>
      </c>
      <c r="H26" s="21" t="s">
        <v>28</v>
      </c>
      <c r="I26" s="26">
        <v>93</v>
      </c>
      <c r="J26" s="26" t="s">
        <v>28</v>
      </c>
      <c r="K26" s="36">
        <v>82</v>
      </c>
      <c r="L26" s="36" t="s">
        <v>31</v>
      </c>
      <c r="M26" s="33">
        <v>94</v>
      </c>
      <c r="N26" s="33" t="s">
        <v>28</v>
      </c>
      <c r="O26" s="31"/>
      <c r="P26" s="31"/>
      <c r="Q26" s="28"/>
      <c r="R26" s="28"/>
      <c r="S26" s="26"/>
      <c r="T26" s="26"/>
      <c r="U26" s="22"/>
      <c r="V26" s="22"/>
      <c r="W26" s="2"/>
      <c r="X26" s="2"/>
      <c r="Y26" s="8"/>
      <c r="Z26" s="8"/>
      <c r="AA26" s="14"/>
      <c r="AB26" s="14"/>
      <c r="AC26" s="11"/>
      <c r="AD26" s="11"/>
      <c r="AE26" s="43">
        <f t="shared" si="0"/>
        <v>456</v>
      </c>
      <c r="AF26" s="43">
        <f t="shared" si="1"/>
        <v>91.2</v>
      </c>
      <c r="AG26" s="11"/>
      <c r="AH26" s="2" t="s">
        <v>29</v>
      </c>
    </row>
    <row r="27" spans="1:34" x14ac:dyDescent="0.3">
      <c r="A27" s="40"/>
      <c r="B27" s="40">
        <v>15609661</v>
      </c>
      <c r="C27" s="40" t="s">
        <v>68</v>
      </c>
      <c r="D27" s="40" t="s">
        <v>85</v>
      </c>
      <c r="E27" s="39">
        <v>94</v>
      </c>
      <c r="F27" s="39" t="s">
        <v>27</v>
      </c>
      <c r="G27" s="21">
        <v>64</v>
      </c>
      <c r="H27" s="21" t="s">
        <v>33</v>
      </c>
      <c r="I27" s="26">
        <v>51</v>
      </c>
      <c r="J27" s="26" t="s">
        <v>34</v>
      </c>
      <c r="K27" s="36">
        <v>63</v>
      </c>
      <c r="L27" s="36" t="s">
        <v>32</v>
      </c>
      <c r="M27" s="33">
        <v>85</v>
      </c>
      <c r="N27" s="33" t="s">
        <v>30</v>
      </c>
      <c r="O27" s="31"/>
      <c r="P27" s="31"/>
      <c r="Q27" s="28"/>
      <c r="R27" s="28"/>
      <c r="S27" s="26"/>
      <c r="T27" s="26"/>
      <c r="U27" s="22"/>
      <c r="V27" s="22"/>
      <c r="W27" s="2">
        <v>98</v>
      </c>
      <c r="X27" s="2" t="s">
        <v>27</v>
      </c>
      <c r="Y27" s="8"/>
      <c r="Z27" s="8"/>
      <c r="AA27" s="14"/>
      <c r="AB27" s="14"/>
      <c r="AC27" s="11"/>
      <c r="AD27" s="11"/>
      <c r="AE27" s="43">
        <f t="shared" si="0"/>
        <v>357</v>
      </c>
      <c r="AF27" s="43">
        <f t="shared" si="1"/>
        <v>71.400000000000006</v>
      </c>
      <c r="AG27" s="11"/>
      <c r="AH27" s="2" t="s">
        <v>29</v>
      </c>
    </row>
    <row r="28" spans="1:34" x14ac:dyDescent="0.3">
      <c r="A28" s="40"/>
      <c r="B28" s="40">
        <v>15609662</v>
      </c>
      <c r="C28" s="40" t="s">
        <v>72</v>
      </c>
      <c r="D28" s="40" t="s">
        <v>86</v>
      </c>
      <c r="E28" s="39">
        <v>99</v>
      </c>
      <c r="F28" s="39" t="s">
        <v>27</v>
      </c>
      <c r="G28" s="21">
        <v>98</v>
      </c>
      <c r="H28" s="21" t="s">
        <v>27</v>
      </c>
      <c r="I28" s="26">
        <v>95</v>
      </c>
      <c r="J28" s="26" t="s">
        <v>27</v>
      </c>
      <c r="K28" s="36">
        <v>95</v>
      </c>
      <c r="L28" s="36" t="s">
        <v>27</v>
      </c>
      <c r="M28" s="33">
        <v>98</v>
      </c>
      <c r="N28" s="33" t="s">
        <v>27</v>
      </c>
      <c r="O28" s="31"/>
      <c r="P28" s="31"/>
      <c r="Q28" s="28"/>
      <c r="R28" s="28"/>
      <c r="S28" s="26"/>
      <c r="T28" s="26"/>
      <c r="U28" s="22"/>
      <c r="V28" s="22"/>
      <c r="W28" s="2"/>
      <c r="X28" s="2"/>
      <c r="Y28" s="8"/>
      <c r="Z28" s="8"/>
      <c r="AA28" s="14"/>
      <c r="AB28" s="14"/>
      <c r="AC28" s="11"/>
      <c r="AD28" s="11"/>
      <c r="AE28" s="43">
        <f t="shared" si="0"/>
        <v>485</v>
      </c>
      <c r="AF28" s="43">
        <f t="shared" si="1"/>
        <v>97</v>
      </c>
      <c r="AG28" s="11"/>
      <c r="AH28" s="2" t="s">
        <v>29</v>
      </c>
    </row>
    <row r="29" spans="1:34" x14ac:dyDescent="0.3">
      <c r="A29" s="40"/>
      <c r="B29" s="40">
        <v>15609663</v>
      </c>
      <c r="C29" s="40" t="s">
        <v>68</v>
      </c>
      <c r="D29" s="40" t="s">
        <v>87</v>
      </c>
      <c r="E29" s="39">
        <v>92</v>
      </c>
      <c r="F29" s="39" t="s">
        <v>28</v>
      </c>
      <c r="G29" s="21">
        <v>56</v>
      </c>
      <c r="H29" s="21" t="s">
        <v>36</v>
      </c>
      <c r="I29" s="26">
        <v>55</v>
      </c>
      <c r="J29" s="26" t="s">
        <v>34</v>
      </c>
      <c r="K29" s="36">
        <v>54</v>
      </c>
      <c r="L29" s="36" t="s">
        <v>34</v>
      </c>
      <c r="M29" s="33">
        <v>77</v>
      </c>
      <c r="N29" s="33" t="s">
        <v>32</v>
      </c>
      <c r="O29" s="31"/>
      <c r="P29" s="31"/>
      <c r="Q29" s="28"/>
      <c r="R29" s="28"/>
      <c r="S29" s="26"/>
      <c r="T29" s="26"/>
      <c r="U29" s="22"/>
      <c r="V29" s="22"/>
      <c r="W29" s="2">
        <v>76</v>
      </c>
      <c r="X29" s="2" t="s">
        <v>33</v>
      </c>
      <c r="Y29" s="8"/>
      <c r="Z29" s="8"/>
      <c r="AA29" s="14"/>
      <c r="AB29" s="14"/>
      <c r="AC29" s="11"/>
      <c r="AD29" s="11"/>
      <c r="AE29" s="43">
        <f t="shared" si="0"/>
        <v>334</v>
      </c>
      <c r="AF29" s="43">
        <f t="shared" si="1"/>
        <v>66.8</v>
      </c>
      <c r="AG29" s="11"/>
      <c r="AH29" s="2" t="s">
        <v>29</v>
      </c>
    </row>
    <row r="30" spans="1:34" x14ac:dyDescent="0.3">
      <c r="A30" s="40"/>
      <c r="B30" s="40">
        <v>15609664</v>
      </c>
      <c r="C30" s="40" t="s">
        <v>72</v>
      </c>
      <c r="D30" s="40" t="s">
        <v>88</v>
      </c>
      <c r="E30" s="39">
        <v>95</v>
      </c>
      <c r="F30" s="39" t="s">
        <v>27</v>
      </c>
      <c r="G30" s="21">
        <v>98</v>
      </c>
      <c r="H30" s="21" t="s">
        <v>27</v>
      </c>
      <c r="I30" s="26">
        <v>95</v>
      </c>
      <c r="J30" s="26" t="s">
        <v>27</v>
      </c>
      <c r="K30" s="36">
        <v>95</v>
      </c>
      <c r="L30" s="36" t="s">
        <v>27</v>
      </c>
      <c r="M30" s="33">
        <v>97</v>
      </c>
      <c r="N30" s="33" t="s">
        <v>27</v>
      </c>
      <c r="O30" s="31"/>
      <c r="P30" s="31"/>
      <c r="Q30" s="28"/>
      <c r="R30" s="28"/>
      <c r="S30" s="26"/>
      <c r="T30" s="26"/>
      <c r="U30" s="22"/>
      <c r="V30" s="22"/>
      <c r="W30" s="2"/>
      <c r="X30" s="2"/>
      <c r="Y30" s="8"/>
      <c r="Z30" s="8"/>
      <c r="AA30" s="14"/>
      <c r="AB30" s="14"/>
      <c r="AC30" s="11"/>
      <c r="AD30" s="11"/>
      <c r="AE30" s="43">
        <f t="shared" si="0"/>
        <v>480</v>
      </c>
      <c r="AF30" s="43">
        <f t="shared" si="1"/>
        <v>96</v>
      </c>
      <c r="AG30" s="11"/>
      <c r="AH30" s="2" t="s">
        <v>29</v>
      </c>
    </row>
    <row r="31" spans="1:34" x14ac:dyDescent="0.3">
      <c r="A31" s="40"/>
      <c r="B31" s="40">
        <v>15609665</v>
      </c>
      <c r="C31" s="40" t="s">
        <v>72</v>
      </c>
      <c r="D31" s="40" t="s">
        <v>89</v>
      </c>
      <c r="E31" s="39">
        <v>94</v>
      </c>
      <c r="F31" s="39" t="s">
        <v>27</v>
      </c>
      <c r="G31" s="21">
        <v>74</v>
      </c>
      <c r="H31" s="21" t="s">
        <v>30</v>
      </c>
      <c r="I31" s="26">
        <v>82</v>
      </c>
      <c r="J31" s="26" t="s">
        <v>31</v>
      </c>
      <c r="K31" s="36">
        <v>82</v>
      </c>
      <c r="L31" s="36" t="s">
        <v>31</v>
      </c>
      <c r="M31" s="33">
        <v>86</v>
      </c>
      <c r="N31" s="33" t="s">
        <v>30</v>
      </c>
      <c r="O31" s="31"/>
      <c r="P31" s="31"/>
      <c r="Q31" s="28"/>
      <c r="R31" s="28"/>
      <c r="S31" s="26"/>
      <c r="T31" s="26"/>
      <c r="U31" s="22"/>
      <c r="V31" s="22"/>
      <c r="W31" s="2"/>
      <c r="X31" s="2"/>
      <c r="Y31" s="8"/>
      <c r="Z31" s="8"/>
      <c r="AA31" s="14"/>
      <c r="AB31" s="14"/>
      <c r="AC31" s="11"/>
      <c r="AD31" s="11"/>
      <c r="AE31" s="43">
        <f t="shared" si="0"/>
        <v>418</v>
      </c>
      <c r="AF31" s="43">
        <f t="shared" si="1"/>
        <v>83.6</v>
      </c>
      <c r="AG31" s="11"/>
      <c r="AH31" s="2" t="s">
        <v>29</v>
      </c>
    </row>
    <row r="32" spans="1:34" x14ac:dyDescent="0.3">
      <c r="A32" s="40"/>
      <c r="B32" s="40">
        <v>15609666</v>
      </c>
      <c r="C32" s="40" t="s">
        <v>68</v>
      </c>
      <c r="D32" s="40" t="s">
        <v>90</v>
      </c>
      <c r="E32" s="39">
        <v>95</v>
      </c>
      <c r="F32" s="39" t="s">
        <v>27</v>
      </c>
      <c r="G32" s="21">
        <v>95</v>
      </c>
      <c r="H32" s="21" t="s">
        <v>27</v>
      </c>
      <c r="I32" s="26">
        <v>83</v>
      </c>
      <c r="J32" s="26" t="s">
        <v>31</v>
      </c>
      <c r="K32" s="36">
        <v>86</v>
      </c>
      <c r="L32" s="36" t="s">
        <v>31</v>
      </c>
      <c r="M32" s="33">
        <v>92</v>
      </c>
      <c r="N32" s="33" t="s">
        <v>31</v>
      </c>
      <c r="O32" s="31"/>
      <c r="P32" s="31"/>
      <c r="Q32" s="28"/>
      <c r="R32" s="28"/>
      <c r="S32" s="26"/>
      <c r="T32" s="26"/>
      <c r="U32" s="22"/>
      <c r="V32" s="22"/>
      <c r="W32" s="2"/>
      <c r="X32" s="2"/>
      <c r="Y32" s="8"/>
      <c r="Z32" s="8"/>
      <c r="AA32" s="14"/>
      <c r="AB32" s="14"/>
      <c r="AC32" s="11"/>
      <c r="AD32" s="11"/>
      <c r="AE32" s="43">
        <f t="shared" si="0"/>
        <v>451</v>
      </c>
      <c r="AF32" s="43">
        <f t="shared" si="1"/>
        <v>90.2</v>
      </c>
      <c r="AG32" s="11"/>
      <c r="AH32" s="2" t="s">
        <v>29</v>
      </c>
    </row>
    <row r="33" spans="1:34" x14ac:dyDescent="0.3">
      <c r="A33" s="40"/>
      <c r="B33" s="40">
        <v>15609667</v>
      </c>
      <c r="C33" s="40" t="s">
        <v>72</v>
      </c>
      <c r="D33" s="40" t="s">
        <v>91</v>
      </c>
      <c r="E33" s="39">
        <v>93</v>
      </c>
      <c r="F33" s="39" t="s">
        <v>28</v>
      </c>
      <c r="G33" s="21">
        <v>72</v>
      </c>
      <c r="H33" s="21" t="s">
        <v>30</v>
      </c>
      <c r="I33" s="26">
        <v>77</v>
      </c>
      <c r="J33" s="26" t="s">
        <v>30</v>
      </c>
      <c r="K33" s="36">
        <v>87</v>
      </c>
      <c r="L33" s="36" t="s">
        <v>28</v>
      </c>
      <c r="M33" s="33">
        <v>92</v>
      </c>
      <c r="N33" s="33" t="s">
        <v>31</v>
      </c>
      <c r="O33" s="31"/>
      <c r="P33" s="31"/>
      <c r="Q33" s="28"/>
      <c r="R33" s="28"/>
      <c r="S33" s="26"/>
      <c r="T33" s="26"/>
      <c r="U33" s="22"/>
      <c r="V33" s="22"/>
      <c r="W33" s="2">
        <v>100</v>
      </c>
      <c r="X33" s="2" t="s">
        <v>27</v>
      </c>
      <c r="Y33" s="8"/>
      <c r="Z33" s="8"/>
      <c r="AA33" s="14"/>
      <c r="AB33" s="14"/>
      <c r="AC33" s="11"/>
      <c r="AD33" s="11"/>
      <c r="AE33" s="43">
        <f t="shared" si="0"/>
        <v>421</v>
      </c>
      <c r="AF33" s="43">
        <f t="shared" si="1"/>
        <v>84.2</v>
      </c>
      <c r="AG33" s="11"/>
      <c r="AH33" s="2" t="s">
        <v>29</v>
      </c>
    </row>
    <row r="34" spans="1:34" x14ac:dyDescent="0.3">
      <c r="A34" s="40"/>
      <c r="B34" s="40">
        <v>15609668</v>
      </c>
      <c r="C34" s="40" t="s">
        <v>72</v>
      </c>
      <c r="D34" s="40" t="s">
        <v>92</v>
      </c>
      <c r="E34" s="39">
        <v>95</v>
      </c>
      <c r="F34" s="39" t="s">
        <v>27</v>
      </c>
      <c r="G34" s="21">
        <v>95</v>
      </c>
      <c r="H34" s="21" t="s">
        <v>27</v>
      </c>
      <c r="I34" s="26">
        <v>95</v>
      </c>
      <c r="J34" s="26" t="s">
        <v>27</v>
      </c>
      <c r="K34" s="36">
        <v>95</v>
      </c>
      <c r="L34" s="36" t="s">
        <v>27</v>
      </c>
      <c r="M34" s="33">
        <v>96</v>
      </c>
      <c r="N34" s="33" t="s">
        <v>27</v>
      </c>
      <c r="O34" s="31"/>
      <c r="P34" s="31"/>
      <c r="Q34" s="28"/>
      <c r="R34" s="28"/>
      <c r="S34" s="26"/>
      <c r="T34" s="26"/>
      <c r="U34" s="22"/>
      <c r="V34" s="22"/>
      <c r="W34" s="2"/>
      <c r="X34" s="2"/>
      <c r="Y34" s="8"/>
      <c r="Z34" s="8"/>
      <c r="AA34" s="14"/>
      <c r="AB34" s="14"/>
      <c r="AC34" s="11"/>
      <c r="AD34" s="11"/>
      <c r="AE34" s="43">
        <f t="shared" si="0"/>
        <v>476</v>
      </c>
      <c r="AF34" s="43">
        <f t="shared" si="1"/>
        <v>95.2</v>
      </c>
      <c r="AG34" s="11"/>
      <c r="AH34" s="2" t="s">
        <v>29</v>
      </c>
    </row>
    <row r="35" spans="1:34" x14ac:dyDescent="0.3">
      <c r="A35" s="40"/>
      <c r="B35" s="40">
        <v>15609669</v>
      </c>
      <c r="C35" s="40" t="s">
        <v>68</v>
      </c>
      <c r="D35" s="40" t="s">
        <v>101</v>
      </c>
      <c r="E35" s="39">
        <v>94</v>
      </c>
      <c r="F35" s="39" t="s">
        <v>27</v>
      </c>
      <c r="G35" s="21">
        <v>78</v>
      </c>
      <c r="H35" s="21" t="s">
        <v>31</v>
      </c>
      <c r="I35" s="26">
        <v>79</v>
      </c>
      <c r="J35" s="26" t="s">
        <v>31</v>
      </c>
      <c r="K35" s="36">
        <v>82</v>
      </c>
      <c r="L35" s="36" t="s">
        <v>31</v>
      </c>
      <c r="M35" s="33">
        <v>84</v>
      </c>
      <c r="N35" s="33" t="s">
        <v>33</v>
      </c>
      <c r="O35" s="31"/>
      <c r="P35" s="31"/>
      <c r="Q35" s="28"/>
      <c r="R35" s="28"/>
      <c r="S35" s="26"/>
      <c r="T35" s="26"/>
      <c r="U35" s="22"/>
      <c r="V35" s="22"/>
      <c r="W35" s="2"/>
      <c r="X35" s="2"/>
      <c r="Y35" s="8"/>
      <c r="Z35" s="8"/>
      <c r="AA35" s="14"/>
      <c r="AB35" s="14"/>
      <c r="AC35" s="11"/>
      <c r="AD35" s="11"/>
      <c r="AE35" s="43">
        <f t="shared" si="0"/>
        <v>417</v>
      </c>
      <c r="AF35" s="43">
        <f t="shared" si="1"/>
        <v>83.4</v>
      </c>
      <c r="AG35" s="11"/>
      <c r="AH35" s="2" t="s">
        <v>29</v>
      </c>
    </row>
    <row r="36" spans="1:34" x14ac:dyDescent="0.3">
      <c r="A36" s="40"/>
      <c r="B36" s="40">
        <v>15609670</v>
      </c>
      <c r="C36" s="40" t="s">
        <v>72</v>
      </c>
      <c r="D36" s="40" t="s">
        <v>102</v>
      </c>
      <c r="E36" s="39">
        <v>83</v>
      </c>
      <c r="F36" s="39" t="s">
        <v>30</v>
      </c>
      <c r="G36" s="21">
        <v>81</v>
      </c>
      <c r="H36" s="21" t="s">
        <v>31</v>
      </c>
      <c r="I36" s="26">
        <v>89</v>
      </c>
      <c r="J36" s="26" t="s">
        <v>28</v>
      </c>
      <c r="K36" s="36">
        <v>83</v>
      </c>
      <c r="L36" s="36" t="s">
        <v>31</v>
      </c>
      <c r="M36" s="33">
        <v>86</v>
      </c>
      <c r="N36" s="33" t="s">
        <v>30</v>
      </c>
      <c r="O36" s="31"/>
      <c r="P36" s="31"/>
      <c r="Q36" s="28"/>
      <c r="R36" s="28"/>
      <c r="S36" s="26"/>
      <c r="T36" s="26"/>
      <c r="U36" s="22"/>
      <c r="V36" s="22"/>
      <c r="W36" s="2"/>
      <c r="X36" s="2"/>
      <c r="Y36" s="8"/>
      <c r="Z36" s="8"/>
      <c r="AA36" s="14"/>
      <c r="AB36" s="14"/>
      <c r="AC36" s="11"/>
      <c r="AD36" s="11"/>
      <c r="AE36" s="43">
        <f t="shared" si="0"/>
        <v>422</v>
      </c>
      <c r="AF36" s="43">
        <f t="shared" si="1"/>
        <v>84.4</v>
      </c>
      <c r="AG36" s="11"/>
      <c r="AH36" s="2" t="s">
        <v>29</v>
      </c>
    </row>
    <row r="37" spans="1:34" x14ac:dyDescent="0.3">
      <c r="A37" s="40"/>
      <c r="B37" s="40">
        <v>15609671</v>
      </c>
      <c r="C37" s="40" t="s">
        <v>72</v>
      </c>
      <c r="D37" s="40" t="s">
        <v>103</v>
      </c>
      <c r="E37" s="39">
        <v>93</v>
      </c>
      <c r="F37" s="39" t="s">
        <v>28</v>
      </c>
      <c r="G37" s="21">
        <v>95</v>
      </c>
      <c r="H37" s="21" t="s">
        <v>27</v>
      </c>
      <c r="I37" s="26">
        <v>89</v>
      </c>
      <c r="J37" s="26" t="s">
        <v>28</v>
      </c>
      <c r="K37" s="36">
        <v>86</v>
      </c>
      <c r="L37" s="36" t="s">
        <v>31</v>
      </c>
      <c r="M37" s="33">
        <v>93</v>
      </c>
      <c r="N37" s="33" t="s">
        <v>28</v>
      </c>
      <c r="O37" s="31"/>
      <c r="P37" s="31"/>
      <c r="Q37" s="28"/>
      <c r="R37" s="28"/>
      <c r="S37" s="26"/>
      <c r="T37" s="26"/>
      <c r="U37" s="22"/>
      <c r="V37" s="22"/>
      <c r="W37" s="2"/>
      <c r="X37" s="2"/>
      <c r="Y37" s="8"/>
      <c r="Z37" s="8"/>
      <c r="AA37" s="14"/>
      <c r="AB37" s="14"/>
      <c r="AC37" s="11"/>
      <c r="AD37" s="11"/>
      <c r="AE37" s="43">
        <f t="shared" si="0"/>
        <v>456</v>
      </c>
      <c r="AF37" s="43">
        <f t="shared" si="1"/>
        <v>91.2</v>
      </c>
      <c r="AG37" s="11"/>
      <c r="AH37" s="2" t="s">
        <v>29</v>
      </c>
    </row>
    <row r="38" spans="1:34" x14ac:dyDescent="0.3">
      <c r="A38" s="40"/>
      <c r="B38" s="40">
        <v>15609672</v>
      </c>
      <c r="C38" s="40" t="s">
        <v>72</v>
      </c>
      <c r="D38" s="40" t="s">
        <v>104</v>
      </c>
      <c r="E38" s="39">
        <v>94</v>
      </c>
      <c r="F38" s="39" t="s">
        <v>27</v>
      </c>
      <c r="G38" s="21">
        <v>58</v>
      </c>
      <c r="H38" s="21" t="s">
        <v>32</v>
      </c>
      <c r="I38" s="26">
        <v>69</v>
      </c>
      <c r="J38" s="26" t="s">
        <v>33</v>
      </c>
      <c r="K38" s="36">
        <v>65</v>
      </c>
      <c r="L38" s="36" t="s">
        <v>32</v>
      </c>
      <c r="M38" s="33">
        <v>84</v>
      </c>
      <c r="N38" s="33" t="s">
        <v>33</v>
      </c>
      <c r="O38" s="31"/>
      <c r="P38" s="31"/>
      <c r="Q38" s="28"/>
      <c r="R38" s="28"/>
      <c r="S38" s="26"/>
      <c r="T38" s="26"/>
      <c r="U38" s="22"/>
      <c r="V38" s="22"/>
      <c r="W38" s="2">
        <v>91</v>
      </c>
      <c r="X38" s="2" t="s">
        <v>28</v>
      </c>
      <c r="Y38" s="8"/>
      <c r="Z38" s="8"/>
      <c r="AA38" s="14"/>
      <c r="AB38" s="14"/>
      <c r="AC38" s="11"/>
      <c r="AD38" s="11"/>
      <c r="AE38" s="43">
        <f t="shared" si="0"/>
        <v>370</v>
      </c>
      <c r="AF38" s="43">
        <f t="shared" si="1"/>
        <v>74</v>
      </c>
      <c r="AG38" s="11"/>
      <c r="AH38" s="2" t="s">
        <v>29</v>
      </c>
    </row>
    <row r="39" spans="1:34" x14ac:dyDescent="0.3">
      <c r="A39" s="40"/>
      <c r="B39" s="40">
        <v>15609673</v>
      </c>
      <c r="C39" s="40" t="s">
        <v>68</v>
      </c>
      <c r="D39" s="40" t="s">
        <v>105</v>
      </c>
      <c r="E39" s="39">
        <v>94</v>
      </c>
      <c r="F39" s="39" t="s">
        <v>27</v>
      </c>
      <c r="G39" s="21">
        <v>83</v>
      </c>
      <c r="H39" s="21" t="s">
        <v>31</v>
      </c>
      <c r="I39" s="26">
        <v>84</v>
      </c>
      <c r="J39" s="26" t="s">
        <v>31</v>
      </c>
      <c r="K39" s="36">
        <v>90</v>
      </c>
      <c r="L39" s="36" t="s">
        <v>28</v>
      </c>
      <c r="M39" s="33">
        <v>91</v>
      </c>
      <c r="N39" s="33" t="s">
        <v>31</v>
      </c>
      <c r="O39" s="31"/>
      <c r="P39" s="31"/>
      <c r="Q39" s="28"/>
      <c r="R39" s="28"/>
      <c r="S39" s="26"/>
      <c r="T39" s="26"/>
      <c r="U39" s="22"/>
      <c r="V39" s="22"/>
      <c r="W39" s="2"/>
      <c r="X39" s="2"/>
      <c r="Y39" s="8"/>
      <c r="Z39" s="8"/>
      <c r="AA39" s="14"/>
      <c r="AB39" s="14"/>
      <c r="AC39" s="11"/>
      <c r="AD39" s="11"/>
      <c r="AE39" s="43">
        <f t="shared" si="0"/>
        <v>442</v>
      </c>
      <c r="AF39" s="43">
        <f t="shared" si="1"/>
        <v>88.4</v>
      </c>
      <c r="AG39" s="11"/>
      <c r="AH39" s="2" t="s">
        <v>29</v>
      </c>
    </row>
    <row r="40" spans="1:34" x14ac:dyDescent="0.3">
      <c r="A40" s="40"/>
      <c r="B40" s="40">
        <v>15609674</v>
      </c>
      <c r="C40" s="40" t="s">
        <v>72</v>
      </c>
      <c r="D40" s="40" t="s">
        <v>106</v>
      </c>
      <c r="E40" s="39">
        <v>95</v>
      </c>
      <c r="F40" s="39" t="s">
        <v>27</v>
      </c>
      <c r="G40" s="21">
        <v>64</v>
      </c>
      <c r="H40" s="21" t="s">
        <v>33</v>
      </c>
      <c r="I40" s="26">
        <v>68</v>
      </c>
      <c r="J40" s="26" t="s">
        <v>33</v>
      </c>
      <c r="K40" s="36">
        <v>63</v>
      </c>
      <c r="L40" s="36" t="s">
        <v>32</v>
      </c>
      <c r="M40" s="33">
        <v>77</v>
      </c>
      <c r="N40" s="33" t="s">
        <v>32</v>
      </c>
      <c r="O40" s="31"/>
      <c r="P40" s="31"/>
      <c r="Q40" s="28"/>
      <c r="R40" s="28"/>
      <c r="S40" s="26"/>
      <c r="T40" s="26"/>
      <c r="U40" s="22"/>
      <c r="V40" s="22"/>
      <c r="W40" s="2"/>
      <c r="X40" s="2"/>
      <c r="Y40" s="8"/>
      <c r="Z40" s="8"/>
      <c r="AA40" s="14"/>
      <c r="AB40" s="14"/>
      <c r="AC40" s="11"/>
      <c r="AD40" s="11"/>
      <c r="AE40" s="43">
        <f t="shared" si="0"/>
        <v>367</v>
      </c>
      <c r="AF40" s="43">
        <f t="shared" si="1"/>
        <v>73.400000000000006</v>
      </c>
      <c r="AG40" s="11"/>
      <c r="AH40" s="2" t="s">
        <v>29</v>
      </c>
    </row>
    <row r="41" spans="1:34" x14ac:dyDescent="0.3">
      <c r="A41" s="40"/>
      <c r="B41" s="40">
        <v>15609675</v>
      </c>
      <c r="C41" s="40" t="s">
        <v>72</v>
      </c>
      <c r="D41" s="40" t="s">
        <v>107</v>
      </c>
      <c r="E41" s="39">
        <v>92</v>
      </c>
      <c r="F41" s="39" t="s">
        <v>28</v>
      </c>
      <c r="G41" s="21">
        <v>78</v>
      </c>
      <c r="H41" s="21" t="s">
        <v>31</v>
      </c>
      <c r="I41" s="26">
        <v>87</v>
      </c>
      <c r="J41" s="26" t="s">
        <v>28</v>
      </c>
      <c r="K41" s="36">
        <v>88</v>
      </c>
      <c r="L41" s="36" t="s">
        <v>28</v>
      </c>
      <c r="M41" s="33">
        <v>88</v>
      </c>
      <c r="N41" s="33" t="s">
        <v>30</v>
      </c>
      <c r="O41" s="31"/>
      <c r="P41" s="31"/>
      <c r="Q41" s="28"/>
      <c r="R41" s="28"/>
      <c r="S41" s="26"/>
      <c r="T41" s="26"/>
      <c r="U41" s="22"/>
      <c r="V41" s="22"/>
      <c r="W41" s="2"/>
      <c r="X41" s="2"/>
      <c r="Y41" s="8"/>
      <c r="Z41" s="8"/>
      <c r="AA41" s="14"/>
      <c r="AB41" s="14"/>
      <c r="AC41" s="11"/>
      <c r="AD41" s="11"/>
      <c r="AE41" s="43">
        <f t="shared" si="0"/>
        <v>433</v>
      </c>
      <c r="AF41" s="43">
        <f t="shared" si="1"/>
        <v>86.6</v>
      </c>
      <c r="AG41" s="11"/>
      <c r="AH41" s="2" t="s">
        <v>29</v>
      </c>
    </row>
    <row r="42" spans="1:34" x14ac:dyDescent="0.3">
      <c r="A42" s="41"/>
      <c r="B42" s="41">
        <v>15609676</v>
      </c>
      <c r="C42" s="41" t="s">
        <v>68</v>
      </c>
      <c r="D42" s="41" t="s">
        <v>108</v>
      </c>
      <c r="E42" s="39">
        <v>92</v>
      </c>
      <c r="F42" s="39" t="s">
        <v>28</v>
      </c>
      <c r="G42" s="21"/>
      <c r="H42" s="21"/>
      <c r="I42" s="26">
        <v>66</v>
      </c>
      <c r="J42" s="26" t="s">
        <v>32</v>
      </c>
      <c r="K42" s="36">
        <v>65</v>
      </c>
      <c r="L42" s="36" t="s">
        <v>32</v>
      </c>
      <c r="M42" s="33"/>
      <c r="N42" s="33"/>
      <c r="O42" s="31">
        <v>82</v>
      </c>
      <c r="P42" s="31" t="s">
        <v>30</v>
      </c>
      <c r="Q42" s="28"/>
      <c r="R42" s="28"/>
      <c r="S42" s="26"/>
      <c r="T42" s="26"/>
      <c r="U42" s="20">
        <v>86</v>
      </c>
      <c r="V42" s="20" t="s">
        <v>28</v>
      </c>
      <c r="W42" s="2">
        <v>85</v>
      </c>
      <c r="X42" s="2" t="s">
        <v>31</v>
      </c>
      <c r="Y42" s="8"/>
      <c r="Z42" s="8"/>
      <c r="AA42" s="14"/>
      <c r="AB42" s="14"/>
      <c r="AC42" s="11"/>
      <c r="AD42" s="11"/>
      <c r="AE42" s="43">
        <f>SUM(E42,G42,I42,K42,M42,O42,Q42,S42,U42,Y42,AA42,AC42,)</f>
        <v>391</v>
      </c>
      <c r="AF42" s="43">
        <f t="shared" si="1"/>
        <v>78.2</v>
      </c>
      <c r="AG42" s="11"/>
      <c r="AH42" s="2" t="s">
        <v>29</v>
      </c>
    </row>
    <row r="43" spans="1:34" x14ac:dyDescent="0.3">
      <c r="A43" s="41"/>
      <c r="B43" s="41">
        <v>15609677</v>
      </c>
      <c r="C43" s="41" t="s">
        <v>68</v>
      </c>
      <c r="D43" s="41" t="s">
        <v>109</v>
      </c>
      <c r="E43" s="39">
        <v>86</v>
      </c>
      <c r="F43" s="39" t="s">
        <v>31</v>
      </c>
      <c r="G43" s="21"/>
      <c r="H43" s="21"/>
      <c r="I43" s="26">
        <v>54</v>
      </c>
      <c r="J43" s="26" t="s">
        <v>34</v>
      </c>
      <c r="K43" s="36">
        <v>66</v>
      </c>
      <c r="L43" s="36" t="s">
        <v>32</v>
      </c>
      <c r="M43" s="33"/>
      <c r="N43" s="33"/>
      <c r="O43" s="31">
        <v>77</v>
      </c>
      <c r="P43" s="31" t="s">
        <v>33</v>
      </c>
      <c r="Q43" s="28"/>
      <c r="R43" s="28"/>
      <c r="S43" s="26"/>
      <c r="T43" s="26"/>
      <c r="U43" s="20">
        <v>79</v>
      </c>
      <c r="V43" s="20" t="s">
        <v>31</v>
      </c>
      <c r="W43" s="2"/>
      <c r="X43" s="2"/>
      <c r="Y43" s="8"/>
      <c r="Z43" s="8"/>
      <c r="AA43" s="14"/>
      <c r="AB43" s="14"/>
      <c r="AC43" s="11"/>
      <c r="AD43" s="11"/>
      <c r="AE43" s="43">
        <f t="shared" si="0"/>
        <v>362</v>
      </c>
      <c r="AF43" s="43">
        <f t="shared" si="1"/>
        <v>72.400000000000006</v>
      </c>
      <c r="AG43" s="11"/>
      <c r="AH43" s="2" t="s">
        <v>29</v>
      </c>
    </row>
    <row r="44" spans="1:34" x14ac:dyDescent="0.3">
      <c r="A44" s="41"/>
      <c r="B44" s="41">
        <v>15609678</v>
      </c>
      <c r="C44" s="41" t="s">
        <v>68</v>
      </c>
      <c r="D44" s="41" t="s">
        <v>110</v>
      </c>
      <c r="E44" s="39">
        <v>94</v>
      </c>
      <c r="F44" s="39" t="s">
        <v>27</v>
      </c>
      <c r="G44" s="21"/>
      <c r="H44" s="21"/>
      <c r="I44" s="26">
        <v>78</v>
      </c>
      <c r="J44" s="26" t="s">
        <v>31</v>
      </c>
      <c r="K44" s="36">
        <v>91</v>
      </c>
      <c r="L44" s="36" t="s">
        <v>28</v>
      </c>
      <c r="M44" s="33"/>
      <c r="N44" s="33"/>
      <c r="O44" s="31">
        <v>95</v>
      </c>
      <c r="P44" s="31" t="s">
        <v>27</v>
      </c>
      <c r="Q44" s="28"/>
      <c r="R44" s="28"/>
      <c r="S44" s="26"/>
      <c r="T44" s="26"/>
      <c r="U44" s="20">
        <v>94</v>
      </c>
      <c r="V44" s="20" t="s">
        <v>27</v>
      </c>
      <c r="W44" s="2"/>
      <c r="X44" s="2"/>
      <c r="Y44" s="8"/>
      <c r="Z44" s="8"/>
      <c r="AA44" s="14"/>
      <c r="AB44" s="14"/>
      <c r="AC44" s="11"/>
      <c r="AD44" s="11"/>
      <c r="AE44" s="43">
        <f t="shared" si="0"/>
        <v>452</v>
      </c>
      <c r="AF44" s="43">
        <f t="shared" si="1"/>
        <v>90.4</v>
      </c>
      <c r="AG44" s="11"/>
      <c r="AH44" s="2" t="s">
        <v>29</v>
      </c>
    </row>
    <row r="45" spans="1:34" x14ac:dyDescent="0.3">
      <c r="A45" s="41"/>
      <c r="B45" s="41">
        <v>15609679</v>
      </c>
      <c r="C45" s="41" t="s">
        <v>68</v>
      </c>
      <c r="D45" s="41" t="s">
        <v>111</v>
      </c>
      <c r="E45" s="39">
        <v>88</v>
      </c>
      <c r="F45" s="39" t="s">
        <v>31</v>
      </c>
      <c r="G45" s="21"/>
      <c r="H45" s="21"/>
      <c r="I45" s="26">
        <v>65</v>
      </c>
      <c r="J45" s="26" t="s">
        <v>32</v>
      </c>
      <c r="K45" s="36">
        <v>73</v>
      </c>
      <c r="L45" s="36" t="s">
        <v>30</v>
      </c>
      <c r="M45" s="33"/>
      <c r="N45" s="33"/>
      <c r="O45" s="31">
        <v>90</v>
      </c>
      <c r="P45" s="31" t="s">
        <v>31</v>
      </c>
      <c r="Q45" s="28"/>
      <c r="R45" s="28"/>
      <c r="S45" s="26"/>
      <c r="T45" s="26"/>
      <c r="U45" s="20">
        <v>85</v>
      </c>
      <c r="V45" s="20" t="s">
        <v>28</v>
      </c>
      <c r="W45" s="2">
        <v>81</v>
      </c>
      <c r="X45" s="2" t="s">
        <v>30</v>
      </c>
      <c r="Y45" s="8"/>
      <c r="Z45" s="8"/>
      <c r="AA45" s="14"/>
      <c r="AB45" s="14"/>
      <c r="AC45" s="11"/>
      <c r="AD45" s="11"/>
      <c r="AE45" s="43">
        <f t="shared" si="0"/>
        <v>401</v>
      </c>
      <c r="AF45" s="43">
        <f t="shared" si="1"/>
        <v>80.2</v>
      </c>
      <c r="AG45" s="11"/>
      <c r="AH45" s="2" t="s">
        <v>29</v>
      </c>
    </row>
    <row r="46" spans="1:34" x14ac:dyDescent="0.3">
      <c r="A46" s="41"/>
      <c r="B46" s="41">
        <v>15609680</v>
      </c>
      <c r="C46" s="41" t="s">
        <v>68</v>
      </c>
      <c r="D46" s="41" t="s">
        <v>112</v>
      </c>
      <c r="E46" s="39">
        <v>95</v>
      </c>
      <c r="F46" s="39" t="s">
        <v>27</v>
      </c>
      <c r="G46" s="21"/>
      <c r="H46" s="21"/>
      <c r="I46" s="26">
        <v>82</v>
      </c>
      <c r="J46" s="26" t="s">
        <v>31</v>
      </c>
      <c r="K46" s="36">
        <v>86</v>
      </c>
      <c r="L46" s="36" t="s">
        <v>31</v>
      </c>
      <c r="M46" s="33"/>
      <c r="N46" s="33"/>
      <c r="O46" s="31">
        <v>95</v>
      </c>
      <c r="P46" s="31" t="s">
        <v>27</v>
      </c>
      <c r="Q46" s="28"/>
      <c r="R46" s="28"/>
      <c r="S46" s="26"/>
      <c r="T46" s="26"/>
      <c r="U46" s="20">
        <v>91</v>
      </c>
      <c r="V46" s="20" t="s">
        <v>27</v>
      </c>
      <c r="W46" s="2"/>
      <c r="X46" s="2"/>
      <c r="Y46" s="8"/>
      <c r="Z46" s="8"/>
      <c r="AA46" s="14"/>
      <c r="AB46" s="14"/>
      <c r="AC46" s="11"/>
      <c r="AD46" s="11"/>
      <c r="AE46" s="43">
        <f t="shared" si="0"/>
        <v>449</v>
      </c>
      <c r="AF46" s="43">
        <f t="shared" si="1"/>
        <v>89.8</v>
      </c>
      <c r="AG46" s="11"/>
      <c r="AH46" s="2" t="s">
        <v>29</v>
      </c>
    </row>
    <row r="47" spans="1:34" x14ac:dyDescent="0.3">
      <c r="A47" s="41"/>
      <c r="B47" s="41">
        <v>15609681</v>
      </c>
      <c r="C47" s="41" t="s">
        <v>68</v>
      </c>
      <c r="D47" s="41" t="s">
        <v>113</v>
      </c>
      <c r="E47" s="39">
        <v>93</v>
      </c>
      <c r="F47" s="39" t="s">
        <v>28</v>
      </c>
      <c r="G47" s="21"/>
      <c r="H47" s="21"/>
      <c r="I47" s="26">
        <v>66</v>
      </c>
      <c r="J47" s="26" t="s">
        <v>32</v>
      </c>
      <c r="K47" s="36">
        <v>64</v>
      </c>
      <c r="L47" s="36" t="s">
        <v>32</v>
      </c>
      <c r="M47" s="33"/>
      <c r="N47" s="33"/>
      <c r="O47" s="31">
        <v>70</v>
      </c>
      <c r="P47" s="31" t="s">
        <v>32</v>
      </c>
      <c r="Q47" s="28"/>
      <c r="R47" s="28"/>
      <c r="S47" s="26"/>
      <c r="T47" s="26"/>
      <c r="U47" s="20">
        <v>83</v>
      </c>
      <c r="V47" s="20" t="s">
        <v>31</v>
      </c>
      <c r="W47" s="2">
        <v>89</v>
      </c>
      <c r="X47" s="2" t="s">
        <v>28</v>
      </c>
      <c r="Y47" s="8"/>
      <c r="Z47" s="8"/>
      <c r="AA47" s="14"/>
      <c r="AB47" s="14"/>
      <c r="AC47" s="11"/>
      <c r="AD47" s="11"/>
      <c r="AE47" s="43">
        <f t="shared" si="0"/>
        <v>376</v>
      </c>
      <c r="AF47" s="43">
        <f t="shared" si="1"/>
        <v>75.2</v>
      </c>
      <c r="AG47" s="11"/>
      <c r="AH47" s="2" t="s">
        <v>29</v>
      </c>
    </row>
    <row r="48" spans="1:34" x14ac:dyDescent="0.3">
      <c r="A48" s="41"/>
      <c r="B48" s="41">
        <v>15609682</v>
      </c>
      <c r="C48" s="41" t="s">
        <v>72</v>
      </c>
      <c r="D48" s="41" t="s">
        <v>114</v>
      </c>
      <c r="E48" s="39">
        <v>94</v>
      </c>
      <c r="F48" s="39" t="s">
        <v>27</v>
      </c>
      <c r="G48" s="21"/>
      <c r="H48" s="21"/>
      <c r="I48" s="26">
        <v>63</v>
      </c>
      <c r="J48" s="26" t="s">
        <v>36</v>
      </c>
      <c r="K48" s="36">
        <v>68</v>
      </c>
      <c r="L48" s="36" t="s">
        <v>33</v>
      </c>
      <c r="M48" s="33"/>
      <c r="N48" s="33"/>
      <c r="O48" s="31">
        <v>69</v>
      </c>
      <c r="P48" s="31" t="s">
        <v>32</v>
      </c>
      <c r="Q48" s="28"/>
      <c r="R48" s="28"/>
      <c r="S48" s="26"/>
      <c r="T48" s="26"/>
      <c r="U48" s="21">
        <v>83</v>
      </c>
      <c r="V48" s="21" t="s">
        <v>31</v>
      </c>
      <c r="W48" s="2">
        <v>89</v>
      </c>
      <c r="X48" s="2" t="s">
        <v>28</v>
      </c>
      <c r="Y48" s="8"/>
      <c r="Z48" s="8"/>
      <c r="AA48" s="14"/>
      <c r="AB48" s="14"/>
      <c r="AC48" s="11"/>
      <c r="AD48" s="11"/>
      <c r="AE48" s="43">
        <f t="shared" si="0"/>
        <v>377</v>
      </c>
      <c r="AF48" s="43">
        <f t="shared" si="1"/>
        <v>75.400000000000006</v>
      </c>
      <c r="AG48" s="11"/>
      <c r="AH48" s="2" t="s">
        <v>29</v>
      </c>
    </row>
    <row r="49" spans="1:34" x14ac:dyDescent="0.3">
      <c r="A49" s="41"/>
      <c r="B49" s="41">
        <v>15609683</v>
      </c>
      <c r="C49" s="41" t="s">
        <v>68</v>
      </c>
      <c r="D49" s="41" t="s">
        <v>115</v>
      </c>
      <c r="E49" s="39">
        <v>95</v>
      </c>
      <c r="F49" s="39" t="s">
        <v>27</v>
      </c>
      <c r="G49" s="21"/>
      <c r="H49" s="21"/>
      <c r="I49" s="26">
        <v>91</v>
      </c>
      <c r="J49" s="26" t="s">
        <v>28</v>
      </c>
      <c r="K49" s="36">
        <v>94</v>
      </c>
      <c r="L49" s="36" t="s">
        <v>28</v>
      </c>
      <c r="M49" s="33"/>
      <c r="N49" s="33"/>
      <c r="O49" s="31">
        <v>97</v>
      </c>
      <c r="P49" s="31" t="s">
        <v>27</v>
      </c>
      <c r="Q49" s="28">
        <v>96</v>
      </c>
      <c r="R49" s="28" t="s">
        <v>27</v>
      </c>
      <c r="S49" s="26"/>
      <c r="T49" s="26"/>
      <c r="U49" s="22"/>
      <c r="V49" s="22"/>
      <c r="W49" s="2"/>
      <c r="X49" s="2"/>
      <c r="Y49" s="8"/>
      <c r="Z49" s="8"/>
      <c r="AA49" s="14"/>
      <c r="AB49" s="14"/>
      <c r="AC49" s="11"/>
      <c r="AD49" s="11"/>
      <c r="AE49" s="43">
        <f t="shared" si="0"/>
        <v>473</v>
      </c>
      <c r="AF49" s="43">
        <f t="shared" si="1"/>
        <v>94.6</v>
      </c>
      <c r="AG49" s="11"/>
      <c r="AH49" s="2" t="s">
        <v>29</v>
      </c>
    </row>
    <row r="50" spans="1:34" x14ac:dyDescent="0.3">
      <c r="A50" s="41"/>
      <c r="B50" s="41">
        <v>15609684</v>
      </c>
      <c r="C50" s="41" t="s">
        <v>68</v>
      </c>
      <c r="D50" s="41" t="s">
        <v>116</v>
      </c>
      <c r="E50" s="39">
        <v>99</v>
      </c>
      <c r="F50" s="39" t="s">
        <v>27</v>
      </c>
      <c r="G50" s="21"/>
      <c r="H50" s="21"/>
      <c r="I50" s="26">
        <v>86</v>
      </c>
      <c r="J50" s="26" t="s">
        <v>28</v>
      </c>
      <c r="K50" s="36">
        <v>92</v>
      </c>
      <c r="L50" s="36" t="s">
        <v>28</v>
      </c>
      <c r="M50" s="33"/>
      <c r="N50" s="33"/>
      <c r="O50" s="31">
        <v>96</v>
      </c>
      <c r="P50" s="31" t="s">
        <v>27</v>
      </c>
      <c r="Q50" s="28">
        <v>96</v>
      </c>
      <c r="R50" s="28" t="s">
        <v>27</v>
      </c>
      <c r="S50" s="26"/>
      <c r="T50" s="26"/>
      <c r="U50" s="22"/>
      <c r="V50" s="22"/>
      <c r="W50" s="2"/>
      <c r="X50" s="2"/>
      <c r="Y50" s="8"/>
      <c r="Z50" s="8"/>
      <c r="AA50" s="14"/>
      <c r="AB50" s="14"/>
      <c r="AC50" s="11"/>
      <c r="AD50" s="11"/>
      <c r="AE50" s="43">
        <f t="shared" si="0"/>
        <v>469</v>
      </c>
      <c r="AF50" s="43">
        <f t="shared" si="1"/>
        <v>93.8</v>
      </c>
      <c r="AG50" s="11"/>
      <c r="AH50" s="2" t="s">
        <v>29</v>
      </c>
    </row>
    <row r="51" spans="1:34" x14ac:dyDescent="0.3">
      <c r="A51" s="41"/>
      <c r="B51" s="41">
        <v>15609685</v>
      </c>
      <c r="C51" s="41" t="s">
        <v>68</v>
      </c>
      <c r="D51" s="41" t="s">
        <v>117</v>
      </c>
      <c r="E51" s="39">
        <v>94</v>
      </c>
      <c r="F51" s="39" t="s">
        <v>27</v>
      </c>
      <c r="G51" s="21"/>
      <c r="H51" s="21"/>
      <c r="I51" s="26">
        <v>59</v>
      </c>
      <c r="J51" s="26" t="s">
        <v>36</v>
      </c>
      <c r="K51" s="36">
        <v>66</v>
      </c>
      <c r="L51" s="36" t="s">
        <v>32</v>
      </c>
      <c r="M51" s="33"/>
      <c r="N51" s="33"/>
      <c r="O51" s="31">
        <v>71</v>
      </c>
      <c r="P51" s="31" t="s">
        <v>32</v>
      </c>
      <c r="Q51" s="28">
        <v>85</v>
      </c>
      <c r="R51" s="28" t="s">
        <v>33</v>
      </c>
      <c r="S51" s="26"/>
      <c r="T51" s="26"/>
      <c r="U51" s="22"/>
      <c r="V51" s="22"/>
      <c r="W51" s="2">
        <v>90</v>
      </c>
      <c r="X51" s="2" t="s">
        <v>28</v>
      </c>
      <c r="Y51" s="8"/>
      <c r="Z51" s="8"/>
      <c r="AA51" s="14"/>
      <c r="AB51" s="14"/>
      <c r="AC51" s="11"/>
      <c r="AD51" s="11"/>
      <c r="AE51" s="43">
        <f t="shared" si="0"/>
        <v>375</v>
      </c>
      <c r="AF51" s="43">
        <f t="shared" si="1"/>
        <v>75</v>
      </c>
      <c r="AG51" s="11"/>
      <c r="AH51" s="2" t="s">
        <v>29</v>
      </c>
    </row>
    <row r="52" spans="1:34" x14ac:dyDescent="0.3">
      <c r="A52" s="41"/>
      <c r="B52" s="41">
        <v>15609686</v>
      </c>
      <c r="C52" s="41" t="s">
        <v>68</v>
      </c>
      <c r="D52" s="41" t="s">
        <v>118</v>
      </c>
      <c r="E52" s="39">
        <v>94</v>
      </c>
      <c r="F52" s="39" t="s">
        <v>27</v>
      </c>
      <c r="G52" s="21"/>
      <c r="H52" s="21"/>
      <c r="I52" s="26">
        <v>94</v>
      </c>
      <c r="J52" s="26" t="s">
        <v>27</v>
      </c>
      <c r="K52" s="36">
        <v>95</v>
      </c>
      <c r="L52" s="36" t="s">
        <v>27</v>
      </c>
      <c r="M52" s="33"/>
      <c r="N52" s="33"/>
      <c r="O52" s="31">
        <v>99</v>
      </c>
      <c r="P52" s="31" t="s">
        <v>27</v>
      </c>
      <c r="Q52" s="28">
        <v>97</v>
      </c>
      <c r="R52" s="28" t="s">
        <v>27</v>
      </c>
      <c r="S52" s="26"/>
      <c r="T52" s="26"/>
      <c r="U52" s="22"/>
      <c r="V52" s="22"/>
      <c r="W52" s="2">
        <v>95</v>
      </c>
      <c r="X52" s="2" t="s">
        <v>27</v>
      </c>
      <c r="Y52" s="8"/>
      <c r="Z52" s="8"/>
      <c r="AA52" s="14"/>
      <c r="AB52" s="14"/>
      <c r="AC52" s="11"/>
      <c r="AD52" s="11"/>
      <c r="AE52" s="43">
        <f t="shared" si="0"/>
        <v>479</v>
      </c>
      <c r="AF52" s="43">
        <f t="shared" si="1"/>
        <v>95.8</v>
      </c>
      <c r="AG52" s="11"/>
      <c r="AH52" s="2" t="s">
        <v>29</v>
      </c>
    </row>
    <row r="53" spans="1:34" x14ac:dyDescent="0.3">
      <c r="A53" s="41"/>
      <c r="B53" s="41">
        <v>15609687</v>
      </c>
      <c r="C53" s="41" t="s">
        <v>68</v>
      </c>
      <c r="D53" s="41" t="s">
        <v>119</v>
      </c>
      <c r="E53" s="39">
        <v>92</v>
      </c>
      <c r="F53" s="39" t="s">
        <v>28</v>
      </c>
      <c r="G53" s="21"/>
      <c r="H53" s="21"/>
      <c r="I53" s="26">
        <v>66</v>
      </c>
      <c r="J53" s="26" t="s">
        <v>32</v>
      </c>
      <c r="K53" s="36">
        <v>63</v>
      </c>
      <c r="L53" s="36" t="s">
        <v>32</v>
      </c>
      <c r="M53" s="33"/>
      <c r="N53" s="33"/>
      <c r="O53" s="31">
        <v>64</v>
      </c>
      <c r="P53" s="31" t="s">
        <v>36</v>
      </c>
      <c r="Q53" s="28">
        <v>75</v>
      </c>
      <c r="R53" s="28" t="s">
        <v>34</v>
      </c>
      <c r="S53" s="26"/>
      <c r="T53" s="26"/>
      <c r="U53" s="22"/>
      <c r="V53" s="22"/>
      <c r="W53" s="2"/>
      <c r="X53" s="2"/>
      <c r="Y53" s="8"/>
      <c r="Z53" s="8"/>
      <c r="AA53" s="14"/>
      <c r="AB53" s="14"/>
      <c r="AC53" s="11"/>
      <c r="AD53" s="11"/>
      <c r="AE53" s="43">
        <f t="shared" si="0"/>
        <v>360</v>
      </c>
      <c r="AF53" s="43">
        <f t="shared" si="1"/>
        <v>72</v>
      </c>
      <c r="AG53" s="11"/>
      <c r="AH53" s="2" t="s">
        <v>29</v>
      </c>
    </row>
    <row r="54" spans="1:34" x14ac:dyDescent="0.3">
      <c r="A54" s="41"/>
      <c r="B54" s="41">
        <v>15609688</v>
      </c>
      <c r="C54" s="41" t="s">
        <v>68</v>
      </c>
      <c r="D54" s="41" t="s">
        <v>120</v>
      </c>
      <c r="E54" s="39">
        <v>94</v>
      </c>
      <c r="F54" s="39" t="s">
        <v>27</v>
      </c>
      <c r="G54" s="21"/>
      <c r="H54" s="21"/>
      <c r="I54" s="26">
        <v>64</v>
      </c>
      <c r="J54" s="26" t="s">
        <v>32</v>
      </c>
      <c r="K54" s="36">
        <v>74</v>
      </c>
      <c r="L54" s="36" t="s">
        <v>30</v>
      </c>
      <c r="M54" s="33"/>
      <c r="N54" s="33"/>
      <c r="O54" s="31">
        <v>86</v>
      </c>
      <c r="P54" s="31" t="s">
        <v>31</v>
      </c>
      <c r="Q54" s="28">
        <v>88</v>
      </c>
      <c r="R54" s="28" t="s">
        <v>33</v>
      </c>
      <c r="S54" s="26"/>
      <c r="T54" s="26"/>
      <c r="U54" s="22"/>
      <c r="V54" s="22"/>
      <c r="W54" s="2">
        <v>84</v>
      </c>
      <c r="X54" s="2" t="s">
        <v>31</v>
      </c>
      <c r="Y54" s="8"/>
      <c r="Z54" s="8"/>
      <c r="AA54" s="14"/>
      <c r="AB54" s="14"/>
      <c r="AC54" s="11"/>
      <c r="AD54" s="11"/>
      <c r="AE54" s="43">
        <f t="shared" si="0"/>
        <v>406</v>
      </c>
      <c r="AF54" s="43">
        <f t="shared" si="1"/>
        <v>81.2</v>
      </c>
      <c r="AG54" s="11"/>
      <c r="AH54" s="2" t="s">
        <v>29</v>
      </c>
    </row>
    <row r="55" spans="1:34" x14ac:dyDescent="0.3">
      <c r="A55" s="41"/>
      <c r="B55" s="41">
        <v>15609689</v>
      </c>
      <c r="C55" s="41" t="s">
        <v>68</v>
      </c>
      <c r="D55" s="41" t="s">
        <v>121</v>
      </c>
      <c r="E55" s="39">
        <v>96</v>
      </c>
      <c r="F55" s="39" t="s">
        <v>27</v>
      </c>
      <c r="G55" s="21">
        <v>87</v>
      </c>
      <c r="H55" s="21" t="s">
        <v>28</v>
      </c>
      <c r="I55" s="26">
        <v>91</v>
      </c>
      <c r="J55" s="26" t="s">
        <v>28</v>
      </c>
      <c r="K55" s="36">
        <v>88</v>
      </c>
      <c r="L55" s="36" t="s">
        <v>28</v>
      </c>
      <c r="M55" s="33"/>
      <c r="N55" s="33"/>
      <c r="O55" s="31">
        <v>87</v>
      </c>
      <c r="P55" s="31" t="s">
        <v>31</v>
      </c>
      <c r="Q55" s="28"/>
      <c r="R55" s="28"/>
      <c r="S55" s="26"/>
      <c r="T55" s="26"/>
      <c r="U55" s="22"/>
      <c r="V55" s="22"/>
      <c r="W55" s="2"/>
      <c r="X55" s="2"/>
      <c r="Y55" s="8"/>
      <c r="Z55" s="8"/>
      <c r="AA55" s="14"/>
      <c r="AB55" s="14"/>
      <c r="AC55" s="11"/>
      <c r="AD55" s="11"/>
      <c r="AE55" s="43">
        <f t="shared" si="0"/>
        <v>449</v>
      </c>
      <c r="AF55" s="43">
        <f t="shared" si="1"/>
        <v>89.8</v>
      </c>
      <c r="AG55" s="11"/>
      <c r="AH55" s="2" t="s">
        <v>29</v>
      </c>
    </row>
    <row r="56" spans="1:34" x14ac:dyDescent="0.3">
      <c r="A56" s="41"/>
      <c r="B56" s="41">
        <v>15609690</v>
      </c>
      <c r="C56" s="41" t="s">
        <v>68</v>
      </c>
      <c r="D56" s="41" t="s">
        <v>122</v>
      </c>
      <c r="E56" s="39">
        <v>89</v>
      </c>
      <c r="F56" s="39" t="s">
        <v>31</v>
      </c>
      <c r="G56" s="21">
        <v>76</v>
      </c>
      <c r="H56" s="21" t="s">
        <v>30</v>
      </c>
      <c r="I56" s="26">
        <v>71</v>
      </c>
      <c r="J56" s="26" t="s">
        <v>33</v>
      </c>
      <c r="K56" s="36">
        <v>76</v>
      </c>
      <c r="L56" s="36" t="s">
        <v>30</v>
      </c>
      <c r="M56" s="33"/>
      <c r="N56" s="33"/>
      <c r="O56" s="31">
        <v>72</v>
      </c>
      <c r="P56" s="31" t="s">
        <v>32</v>
      </c>
      <c r="Q56" s="28"/>
      <c r="R56" s="28"/>
      <c r="S56" s="26"/>
      <c r="T56" s="26"/>
      <c r="U56" s="22"/>
      <c r="V56" s="22"/>
      <c r="W56" s="2"/>
      <c r="X56" s="2"/>
      <c r="Y56" s="8"/>
      <c r="Z56" s="8"/>
      <c r="AA56" s="14"/>
      <c r="AB56" s="14"/>
      <c r="AC56" s="11"/>
      <c r="AD56" s="11"/>
      <c r="AE56" s="43">
        <f t="shared" si="0"/>
        <v>384</v>
      </c>
      <c r="AF56" s="43">
        <f t="shared" si="1"/>
        <v>76.8</v>
      </c>
      <c r="AG56" s="11"/>
      <c r="AH56" s="2" t="s">
        <v>29</v>
      </c>
    </row>
    <row r="57" spans="1:34" x14ac:dyDescent="0.3">
      <c r="A57" s="41"/>
      <c r="B57" s="41">
        <v>15609691</v>
      </c>
      <c r="C57" s="41" t="s">
        <v>72</v>
      </c>
      <c r="D57" s="41" t="s">
        <v>123</v>
      </c>
      <c r="E57" s="39">
        <v>92</v>
      </c>
      <c r="F57" s="39" t="s">
        <v>28</v>
      </c>
      <c r="G57" s="21">
        <v>72</v>
      </c>
      <c r="H57" s="21" t="s">
        <v>30</v>
      </c>
      <c r="I57" s="26">
        <v>80</v>
      </c>
      <c r="J57" s="26" t="s">
        <v>31</v>
      </c>
      <c r="K57" s="36">
        <v>90</v>
      </c>
      <c r="L57" s="36" t="s">
        <v>28</v>
      </c>
      <c r="M57" s="33"/>
      <c r="N57" s="33"/>
      <c r="O57" s="31">
        <v>94</v>
      </c>
      <c r="P57" s="31" t="s">
        <v>28</v>
      </c>
      <c r="Q57" s="28"/>
      <c r="R57" s="28"/>
      <c r="S57" s="26"/>
      <c r="T57" s="26"/>
      <c r="U57" s="22"/>
      <c r="V57" s="22"/>
      <c r="W57" s="2"/>
      <c r="X57" s="2"/>
      <c r="Y57" s="8"/>
      <c r="Z57" s="8"/>
      <c r="AA57" s="14"/>
      <c r="AB57" s="14"/>
      <c r="AC57" s="11"/>
      <c r="AD57" s="11"/>
      <c r="AE57" s="43">
        <f t="shared" si="0"/>
        <v>428</v>
      </c>
      <c r="AF57" s="43">
        <f t="shared" si="1"/>
        <v>85.6</v>
      </c>
      <c r="AG57" s="11"/>
      <c r="AH57" s="2" t="s">
        <v>29</v>
      </c>
    </row>
    <row r="58" spans="1:34" x14ac:dyDescent="0.3">
      <c r="A58" s="41"/>
      <c r="B58" s="41">
        <v>15609692</v>
      </c>
      <c r="C58" s="41" t="s">
        <v>72</v>
      </c>
      <c r="D58" s="41" t="s">
        <v>124</v>
      </c>
      <c r="E58" s="39">
        <v>95</v>
      </c>
      <c r="F58" s="39" t="s">
        <v>27</v>
      </c>
      <c r="G58" s="21">
        <v>91</v>
      </c>
      <c r="H58" s="21" t="s">
        <v>28</v>
      </c>
      <c r="I58" s="26">
        <v>82</v>
      </c>
      <c r="J58" s="26" t="s">
        <v>31</v>
      </c>
      <c r="K58" s="36">
        <v>91</v>
      </c>
      <c r="L58" s="36" t="s">
        <v>28</v>
      </c>
      <c r="M58" s="33"/>
      <c r="N58" s="33"/>
      <c r="O58" s="31">
        <v>89</v>
      </c>
      <c r="P58" s="31" t="s">
        <v>31</v>
      </c>
      <c r="Q58" s="28"/>
      <c r="R58" s="28"/>
      <c r="S58" s="26"/>
      <c r="T58" s="26"/>
      <c r="U58" s="22"/>
      <c r="V58" s="22"/>
      <c r="W58" s="2"/>
      <c r="X58" s="2"/>
      <c r="Y58" s="8"/>
      <c r="Z58" s="8"/>
      <c r="AA58" s="14"/>
      <c r="AB58" s="14"/>
      <c r="AC58" s="11"/>
      <c r="AD58" s="11"/>
      <c r="AE58" s="43">
        <f t="shared" si="0"/>
        <v>448</v>
      </c>
      <c r="AF58" s="43">
        <f t="shared" si="1"/>
        <v>89.6</v>
      </c>
      <c r="AG58" s="11"/>
      <c r="AH58" s="2" t="s">
        <v>29</v>
      </c>
    </row>
    <row r="59" spans="1:34" x14ac:dyDescent="0.3">
      <c r="A59" s="41"/>
      <c r="B59" s="41">
        <v>15609693</v>
      </c>
      <c r="C59" s="41" t="s">
        <v>68</v>
      </c>
      <c r="D59" s="41" t="s">
        <v>125</v>
      </c>
      <c r="E59" s="39">
        <v>95</v>
      </c>
      <c r="F59" s="39" t="s">
        <v>27</v>
      </c>
      <c r="G59" s="21">
        <v>94</v>
      </c>
      <c r="H59" s="21" t="s">
        <v>28</v>
      </c>
      <c r="I59" s="26">
        <v>95</v>
      </c>
      <c r="J59" s="26" t="s">
        <v>27</v>
      </c>
      <c r="K59" s="36">
        <v>95</v>
      </c>
      <c r="L59" s="36" t="s">
        <v>27</v>
      </c>
      <c r="M59" s="33"/>
      <c r="N59" s="33"/>
      <c r="O59" s="31">
        <v>100</v>
      </c>
      <c r="P59" s="31" t="s">
        <v>27</v>
      </c>
      <c r="Q59" s="28"/>
      <c r="R59" s="28"/>
      <c r="S59" s="26"/>
      <c r="T59" s="26"/>
      <c r="U59" s="22"/>
      <c r="V59" s="22"/>
      <c r="W59" s="2"/>
      <c r="X59" s="2"/>
      <c r="Y59" s="8"/>
      <c r="Z59" s="8"/>
      <c r="AA59" s="14"/>
      <c r="AB59" s="14"/>
      <c r="AC59" s="11"/>
      <c r="AD59" s="11"/>
      <c r="AE59" s="43">
        <f t="shared" si="0"/>
        <v>479</v>
      </c>
      <c r="AF59" s="43">
        <f t="shared" si="1"/>
        <v>95.8</v>
      </c>
      <c r="AG59" s="11"/>
      <c r="AH59" s="2" t="s">
        <v>29</v>
      </c>
    </row>
    <row r="60" spans="1:34" x14ac:dyDescent="0.3">
      <c r="A60" s="41"/>
      <c r="B60" s="41">
        <v>15609694</v>
      </c>
      <c r="C60" s="41" t="s">
        <v>72</v>
      </c>
      <c r="D60" s="41" t="s">
        <v>126</v>
      </c>
      <c r="E60" s="39">
        <v>95</v>
      </c>
      <c r="F60" s="39" t="s">
        <v>27</v>
      </c>
      <c r="G60" s="21">
        <v>95</v>
      </c>
      <c r="H60" s="21" t="s">
        <v>27</v>
      </c>
      <c r="I60" s="26">
        <v>95</v>
      </c>
      <c r="J60" s="26" t="s">
        <v>27</v>
      </c>
      <c r="K60" s="36">
        <v>95</v>
      </c>
      <c r="L60" s="36" t="s">
        <v>27</v>
      </c>
      <c r="M60" s="33"/>
      <c r="N60" s="33"/>
      <c r="O60" s="31">
        <v>97</v>
      </c>
      <c r="P60" s="31" t="s">
        <v>27</v>
      </c>
      <c r="Q60" s="28"/>
      <c r="R60" s="28"/>
      <c r="S60" s="26"/>
      <c r="T60" s="26"/>
      <c r="U60" s="22"/>
      <c r="V60" s="22"/>
      <c r="W60" s="2"/>
      <c r="X60" s="2"/>
      <c r="Y60" s="8"/>
      <c r="Z60" s="8"/>
      <c r="AA60" s="14"/>
      <c r="AB60" s="14"/>
      <c r="AC60" s="11"/>
      <c r="AD60" s="11"/>
      <c r="AE60" s="43">
        <f t="shared" si="0"/>
        <v>477</v>
      </c>
      <c r="AF60" s="43">
        <f t="shared" si="1"/>
        <v>95.4</v>
      </c>
      <c r="AG60" s="11"/>
      <c r="AH60" s="2" t="s">
        <v>29</v>
      </c>
    </row>
    <row r="61" spans="1:34" x14ac:dyDescent="0.3">
      <c r="A61" s="41"/>
      <c r="B61" s="41">
        <v>15609695</v>
      </c>
      <c r="C61" s="41" t="s">
        <v>68</v>
      </c>
      <c r="D61" s="41" t="s">
        <v>127</v>
      </c>
      <c r="E61" s="39">
        <v>95</v>
      </c>
      <c r="F61" s="39" t="s">
        <v>27</v>
      </c>
      <c r="G61" s="21">
        <v>82</v>
      </c>
      <c r="H61" s="21" t="s">
        <v>31</v>
      </c>
      <c r="I61" s="26">
        <v>85</v>
      </c>
      <c r="J61" s="26" t="s">
        <v>28</v>
      </c>
      <c r="K61" s="36">
        <v>95</v>
      </c>
      <c r="L61" s="36" t="s">
        <v>27</v>
      </c>
      <c r="M61" s="33"/>
      <c r="N61" s="33"/>
      <c r="O61" s="31">
        <v>95</v>
      </c>
      <c r="P61" s="31" t="s">
        <v>27</v>
      </c>
      <c r="Q61" s="28"/>
      <c r="R61" s="28"/>
      <c r="S61" s="26"/>
      <c r="T61" s="26"/>
      <c r="U61" s="22"/>
      <c r="V61" s="22"/>
      <c r="W61" s="2"/>
      <c r="X61" s="2"/>
      <c r="Y61" s="8"/>
      <c r="Z61" s="8"/>
      <c r="AA61" s="14"/>
      <c r="AB61" s="14"/>
      <c r="AC61" s="11"/>
      <c r="AD61" s="11"/>
      <c r="AE61" s="43">
        <f t="shared" si="0"/>
        <v>452</v>
      </c>
      <c r="AF61" s="43">
        <f t="shared" si="1"/>
        <v>90.4</v>
      </c>
      <c r="AG61" s="11"/>
      <c r="AH61" s="2" t="s">
        <v>29</v>
      </c>
    </row>
    <row r="62" spans="1:34" x14ac:dyDescent="0.3">
      <c r="A62" s="41"/>
      <c r="B62" s="41">
        <v>15609696</v>
      </c>
      <c r="C62" s="41" t="s">
        <v>68</v>
      </c>
      <c r="D62" s="41" t="s">
        <v>128</v>
      </c>
      <c r="E62" s="39">
        <v>92</v>
      </c>
      <c r="F62" s="39" t="s">
        <v>28</v>
      </c>
      <c r="G62" s="21">
        <v>56</v>
      </c>
      <c r="H62" s="21" t="s">
        <v>36</v>
      </c>
      <c r="I62" s="26">
        <v>67</v>
      </c>
      <c r="J62" s="26" t="s">
        <v>32</v>
      </c>
      <c r="K62" s="36">
        <v>70</v>
      </c>
      <c r="L62" s="36" t="s">
        <v>33</v>
      </c>
      <c r="M62" s="33"/>
      <c r="N62" s="33"/>
      <c r="O62" s="31">
        <v>69</v>
      </c>
      <c r="P62" s="31" t="s">
        <v>32</v>
      </c>
      <c r="Q62" s="28"/>
      <c r="R62" s="28"/>
      <c r="S62" s="26"/>
      <c r="T62" s="26"/>
      <c r="U62" s="22"/>
      <c r="V62" s="22"/>
      <c r="W62" s="2"/>
      <c r="X62" s="2"/>
      <c r="Y62" s="8"/>
      <c r="Z62" s="8"/>
      <c r="AA62" s="14"/>
      <c r="AB62" s="14"/>
      <c r="AC62" s="11"/>
      <c r="AD62" s="11"/>
      <c r="AE62" s="43">
        <f t="shared" si="0"/>
        <v>354</v>
      </c>
      <c r="AF62" s="43">
        <f t="shared" si="1"/>
        <v>70.8</v>
      </c>
      <c r="AG62" s="11"/>
      <c r="AH62" s="2" t="s">
        <v>29</v>
      </c>
    </row>
    <row r="63" spans="1:34" x14ac:dyDescent="0.3">
      <c r="A63" s="41"/>
      <c r="B63" s="41">
        <v>15609697</v>
      </c>
      <c r="C63" s="41" t="s">
        <v>72</v>
      </c>
      <c r="D63" s="41" t="s">
        <v>129</v>
      </c>
      <c r="E63" s="39">
        <v>92</v>
      </c>
      <c r="F63" s="39" t="s">
        <v>28</v>
      </c>
      <c r="G63" s="21">
        <v>91</v>
      </c>
      <c r="H63" s="21" t="s">
        <v>28</v>
      </c>
      <c r="I63" s="26">
        <v>95</v>
      </c>
      <c r="J63" s="26" t="s">
        <v>27</v>
      </c>
      <c r="K63" s="36">
        <v>95</v>
      </c>
      <c r="L63" s="36" t="s">
        <v>27</v>
      </c>
      <c r="M63" s="33"/>
      <c r="N63" s="33"/>
      <c r="O63" s="31">
        <v>95</v>
      </c>
      <c r="P63" s="31" t="s">
        <v>27</v>
      </c>
      <c r="Q63" s="28"/>
      <c r="R63" s="28"/>
      <c r="S63" s="26"/>
      <c r="T63" s="26"/>
      <c r="U63" s="22"/>
      <c r="V63" s="22"/>
      <c r="W63" s="2"/>
      <c r="X63" s="2"/>
      <c r="Y63" s="8"/>
      <c r="Z63" s="8"/>
      <c r="AA63" s="14"/>
      <c r="AB63" s="14"/>
      <c r="AC63" s="11"/>
      <c r="AD63" s="11"/>
      <c r="AE63" s="43">
        <f t="shared" si="0"/>
        <v>468</v>
      </c>
      <c r="AF63" s="43">
        <f t="shared" si="1"/>
        <v>93.6</v>
      </c>
      <c r="AG63" s="11"/>
      <c r="AH63" s="2" t="s">
        <v>29</v>
      </c>
    </row>
    <row r="64" spans="1:34" x14ac:dyDescent="0.3">
      <c r="A64" s="41"/>
      <c r="B64" s="41">
        <v>15609698</v>
      </c>
      <c r="C64" s="41" t="s">
        <v>68</v>
      </c>
      <c r="D64" s="41" t="s">
        <v>130</v>
      </c>
      <c r="E64" s="39">
        <v>92</v>
      </c>
      <c r="F64" s="39" t="s">
        <v>28</v>
      </c>
      <c r="G64" s="21">
        <v>82</v>
      </c>
      <c r="H64" s="21" t="s">
        <v>31</v>
      </c>
      <c r="I64" s="26">
        <v>95</v>
      </c>
      <c r="J64" s="26" t="s">
        <v>27</v>
      </c>
      <c r="K64" s="36">
        <v>88</v>
      </c>
      <c r="L64" s="36" t="s">
        <v>28</v>
      </c>
      <c r="M64" s="33"/>
      <c r="N64" s="33"/>
      <c r="O64" s="31">
        <v>96</v>
      </c>
      <c r="P64" s="31" t="s">
        <v>27</v>
      </c>
      <c r="Q64" s="28"/>
      <c r="R64" s="28"/>
      <c r="S64" s="26"/>
      <c r="T64" s="26"/>
      <c r="U64" s="22"/>
      <c r="V64" s="22"/>
      <c r="W64" s="2"/>
      <c r="X64" s="2"/>
      <c r="Y64" s="8"/>
      <c r="Z64" s="8"/>
      <c r="AA64" s="14"/>
      <c r="AB64" s="14"/>
      <c r="AC64" s="11"/>
      <c r="AD64" s="11"/>
      <c r="AE64" s="43">
        <f t="shared" si="0"/>
        <v>453</v>
      </c>
      <c r="AF64" s="43">
        <f t="shared" si="1"/>
        <v>90.6</v>
      </c>
      <c r="AG64" s="11"/>
      <c r="AH64" s="2" t="s">
        <v>29</v>
      </c>
    </row>
    <row r="65" spans="1:34" x14ac:dyDescent="0.3">
      <c r="A65" s="41"/>
      <c r="B65" s="41">
        <v>15609699</v>
      </c>
      <c r="C65" s="41" t="s">
        <v>68</v>
      </c>
      <c r="D65" s="41" t="s">
        <v>131</v>
      </c>
      <c r="E65" s="39">
        <v>94</v>
      </c>
      <c r="F65" s="39" t="s">
        <v>27</v>
      </c>
      <c r="G65" s="21">
        <v>52</v>
      </c>
      <c r="H65" s="21" t="s">
        <v>36</v>
      </c>
      <c r="I65" s="26">
        <v>73</v>
      </c>
      <c r="J65" s="26" t="s">
        <v>30</v>
      </c>
      <c r="K65" s="36">
        <v>81</v>
      </c>
      <c r="L65" s="36" t="s">
        <v>31</v>
      </c>
      <c r="M65" s="33"/>
      <c r="N65" s="33"/>
      <c r="O65" s="31">
        <v>94</v>
      </c>
      <c r="P65" s="31" t="s">
        <v>28</v>
      </c>
      <c r="Q65" s="28"/>
      <c r="R65" s="28"/>
      <c r="S65" s="26"/>
      <c r="T65" s="26"/>
      <c r="U65" s="22"/>
      <c r="V65" s="22"/>
      <c r="W65" s="2"/>
      <c r="X65" s="2"/>
      <c r="Y65" s="8"/>
      <c r="Z65" s="8"/>
      <c r="AA65" s="14"/>
      <c r="AB65" s="14"/>
      <c r="AC65" s="11"/>
      <c r="AD65" s="11"/>
      <c r="AE65" s="43">
        <f t="shared" si="0"/>
        <v>394</v>
      </c>
      <c r="AF65" s="43">
        <f t="shared" si="1"/>
        <v>78.8</v>
      </c>
      <c r="AG65" s="11"/>
      <c r="AH65" s="2" t="s">
        <v>29</v>
      </c>
    </row>
    <row r="66" spans="1:34" x14ac:dyDescent="0.3">
      <c r="A66" s="41"/>
      <c r="B66" s="41">
        <v>15609700</v>
      </c>
      <c r="C66" s="41" t="s">
        <v>68</v>
      </c>
      <c r="D66" s="41" t="s">
        <v>132</v>
      </c>
      <c r="E66" s="39">
        <v>94</v>
      </c>
      <c r="F66" s="39" t="s">
        <v>27</v>
      </c>
      <c r="G66" s="21">
        <v>70</v>
      </c>
      <c r="H66" s="21" t="s">
        <v>30</v>
      </c>
      <c r="I66" s="26">
        <v>90</v>
      </c>
      <c r="J66" s="26" t="s">
        <v>28</v>
      </c>
      <c r="K66" s="36">
        <v>95</v>
      </c>
      <c r="L66" s="36" t="s">
        <v>27</v>
      </c>
      <c r="M66" s="33"/>
      <c r="N66" s="33"/>
      <c r="O66" s="31">
        <v>99</v>
      </c>
      <c r="P66" s="31" t="s">
        <v>27</v>
      </c>
      <c r="Q66" s="28"/>
      <c r="R66" s="28"/>
      <c r="S66" s="26"/>
      <c r="T66" s="26"/>
      <c r="U66" s="22"/>
      <c r="V66" s="22"/>
      <c r="W66" s="2"/>
      <c r="X66" s="2"/>
      <c r="Y66" s="8"/>
      <c r="Z66" s="8"/>
      <c r="AA66" s="14"/>
      <c r="AB66" s="14"/>
      <c r="AC66" s="11"/>
      <c r="AD66" s="11"/>
      <c r="AE66" s="43">
        <f t="shared" si="0"/>
        <v>448</v>
      </c>
      <c r="AF66" s="43">
        <f t="shared" si="1"/>
        <v>89.6</v>
      </c>
      <c r="AG66" s="11"/>
      <c r="AH66" s="2" t="s">
        <v>29</v>
      </c>
    </row>
    <row r="67" spans="1:34" x14ac:dyDescent="0.3">
      <c r="A67" s="41"/>
      <c r="B67" s="41">
        <v>15609701</v>
      </c>
      <c r="C67" s="41" t="s">
        <v>68</v>
      </c>
      <c r="D67" s="41" t="s">
        <v>133</v>
      </c>
      <c r="E67" s="39">
        <v>95</v>
      </c>
      <c r="F67" s="39" t="s">
        <v>27</v>
      </c>
      <c r="G67" s="21">
        <v>99</v>
      </c>
      <c r="H67" s="21" t="s">
        <v>27</v>
      </c>
      <c r="I67" s="26">
        <v>95</v>
      </c>
      <c r="J67" s="26" t="s">
        <v>27</v>
      </c>
      <c r="K67" s="36">
        <v>99</v>
      </c>
      <c r="L67" s="36" t="s">
        <v>27</v>
      </c>
      <c r="M67" s="33"/>
      <c r="N67" s="33"/>
      <c r="O67" s="31">
        <v>96</v>
      </c>
      <c r="P67" s="31" t="s">
        <v>27</v>
      </c>
      <c r="Q67" s="28"/>
      <c r="R67" s="28"/>
      <c r="S67" s="26"/>
      <c r="T67" s="26"/>
      <c r="U67" s="22"/>
      <c r="V67" s="22"/>
      <c r="W67" s="2"/>
      <c r="X67" s="2"/>
      <c r="Y67" s="8"/>
      <c r="Z67" s="8"/>
      <c r="AA67" s="14"/>
      <c r="AB67" s="14"/>
      <c r="AC67" s="11"/>
      <c r="AD67" s="11"/>
      <c r="AE67" s="43">
        <f t="shared" si="0"/>
        <v>484</v>
      </c>
      <c r="AF67" s="43">
        <f t="shared" si="1"/>
        <v>96.8</v>
      </c>
      <c r="AG67" s="11"/>
      <c r="AH67" s="2" t="s">
        <v>29</v>
      </c>
    </row>
    <row r="68" spans="1:34" x14ac:dyDescent="0.3">
      <c r="A68" s="41"/>
      <c r="B68" s="41">
        <v>15609702</v>
      </c>
      <c r="C68" s="41" t="s">
        <v>68</v>
      </c>
      <c r="D68" s="41" t="s">
        <v>134</v>
      </c>
      <c r="E68" s="39">
        <v>94</v>
      </c>
      <c r="F68" s="39" t="s">
        <v>27</v>
      </c>
      <c r="G68" s="21">
        <v>95</v>
      </c>
      <c r="H68" s="21" t="s">
        <v>27</v>
      </c>
      <c r="I68" s="26">
        <v>75</v>
      </c>
      <c r="J68" s="26" t="s">
        <v>30</v>
      </c>
      <c r="K68" s="36">
        <v>95</v>
      </c>
      <c r="L68" s="36" t="s">
        <v>27</v>
      </c>
      <c r="M68" s="33"/>
      <c r="N68" s="33"/>
      <c r="O68" s="31">
        <v>91</v>
      </c>
      <c r="P68" s="31" t="s">
        <v>31</v>
      </c>
      <c r="Q68" s="28"/>
      <c r="R68" s="28"/>
      <c r="S68" s="26"/>
      <c r="T68" s="26"/>
      <c r="U68" s="22"/>
      <c r="V68" s="22"/>
      <c r="W68" s="2"/>
      <c r="X68" s="2"/>
      <c r="Y68" s="8"/>
      <c r="Z68" s="8"/>
      <c r="AA68" s="14"/>
      <c r="AB68" s="14"/>
      <c r="AC68" s="11"/>
      <c r="AD68" s="11"/>
      <c r="AE68" s="43">
        <f t="shared" si="0"/>
        <v>450</v>
      </c>
      <c r="AF68" s="43">
        <f t="shared" si="1"/>
        <v>90</v>
      </c>
      <c r="AG68" s="11"/>
      <c r="AH68" s="2" t="s">
        <v>29</v>
      </c>
    </row>
    <row r="69" spans="1:34" x14ac:dyDescent="0.3">
      <c r="A69" s="41"/>
      <c r="B69" s="41">
        <v>15609703</v>
      </c>
      <c r="C69" s="41" t="s">
        <v>68</v>
      </c>
      <c r="D69" s="41" t="s">
        <v>135</v>
      </c>
      <c r="E69" s="39">
        <v>97</v>
      </c>
      <c r="F69" s="39" t="s">
        <v>27</v>
      </c>
      <c r="G69" s="21">
        <v>76</v>
      </c>
      <c r="H69" s="21" t="s">
        <v>30</v>
      </c>
      <c r="I69" s="26">
        <v>85</v>
      </c>
      <c r="J69" s="26" t="s">
        <v>28</v>
      </c>
      <c r="K69" s="36">
        <v>95</v>
      </c>
      <c r="L69" s="36" t="s">
        <v>27</v>
      </c>
      <c r="M69" s="33"/>
      <c r="N69" s="33"/>
      <c r="O69" s="31">
        <v>95</v>
      </c>
      <c r="P69" s="31" t="s">
        <v>27</v>
      </c>
      <c r="Q69" s="28"/>
      <c r="R69" s="28"/>
      <c r="S69" s="26"/>
      <c r="T69" s="26"/>
      <c r="U69" s="22"/>
      <c r="V69" s="22"/>
      <c r="W69" s="2"/>
      <c r="X69" s="2"/>
      <c r="Y69" s="8"/>
      <c r="Z69" s="8"/>
      <c r="AA69" s="14"/>
      <c r="AB69" s="14"/>
      <c r="AC69" s="11"/>
      <c r="AD69" s="11"/>
      <c r="AE69" s="43">
        <f t="shared" si="0"/>
        <v>448</v>
      </c>
      <c r="AF69" s="43">
        <f t="shared" si="1"/>
        <v>89.6</v>
      </c>
      <c r="AG69" s="11"/>
      <c r="AH69" s="2" t="s">
        <v>29</v>
      </c>
    </row>
    <row r="70" spans="1:34" x14ac:dyDescent="0.3">
      <c r="A70" s="41"/>
      <c r="B70" s="41">
        <v>15609704</v>
      </c>
      <c r="C70" s="41" t="s">
        <v>68</v>
      </c>
      <c r="D70" s="41" t="s">
        <v>136</v>
      </c>
      <c r="E70" s="39">
        <v>95</v>
      </c>
      <c r="F70" s="39" t="s">
        <v>27</v>
      </c>
      <c r="G70" s="21">
        <v>83</v>
      </c>
      <c r="H70" s="21" t="s">
        <v>31</v>
      </c>
      <c r="I70" s="26">
        <v>92</v>
      </c>
      <c r="J70" s="26" t="s">
        <v>28</v>
      </c>
      <c r="K70" s="36">
        <v>84</v>
      </c>
      <c r="L70" s="36" t="s">
        <v>31</v>
      </c>
      <c r="M70" s="33"/>
      <c r="N70" s="33"/>
      <c r="O70" s="31">
        <v>95</v>
      </c>
      <c r="P70" s="31" t="s">
        <v>27</v>
      </c>
      <c r="Q70" s="28"/>
      <c r="R70" s="28"/>
      <c r="S70" s="26"/>
      <c r="T70" s="26"/>
      <c r="U70" s="22"/>
      <c r="V70" s="22"/>
      <c r="W70" s="2"/>
      <c r="X70" s="2"/>
      <c r="Y70" s="8"/>
      <c r="Z70" s="8"/>
      <c r="AA70" s="14"/>
      <c r="AB70" s="14"/>
      <c r="AC70" s="11"/>
      <c r="AD70" s="11"/>
      <c r="AE70" s="43">
        <f t="shared" si="0"/>
        <v>449</v>
      </c>
      <c r="AF70" s="43">
        <f t="shared" si="1"/>
        <v>89.8</v>
      </c>
      <c r="AG70" s="11"/>
      <c r="AH70" s="2" t="s">
        <v>29</v>
      </c>
    </row>
    <row r="71" spans="1:34" x14ac:dyDescent="0.3">
      <c r="A71" s="41"/>
      <c r="B71" s="41">
        <v>15609705</v>
      </c>
      <c r="C71" s="41" t="s">
        <v>72</v>
      </c>
      <c r="D71" s="41" t="s">
        <v>137</v>
      </c>
      <c r="E71" s="39">
        <v>95</v>
      </c>
      <c r="F71" s="39" t="s">
        <v>27</v>
      </c>
      <c r="G71" s="21">
        <v>82</v>
      </c>
      <c r="H71" s="21" t="s">
        <v>31</v>
      </c>
      <c r="I71" s="26">
        <v>86</v>
      </c>
      <c r="J71" s="26" t="s">
        <v>28</v>
      </c>
      <c r="K71" s="36">
        <v>93</v>
      </c>
      <c r="L71" s="36" t="s">
        <v>28</v>
      </c>
      <c r="M71" s="33"/>
      <c r="N71" s="33"/>
      <c r="O71" s="31">
        <v>95</v>
      </c>
      <c r="P71" s="31" t="s">
        <v>27</v>
      </c>
      <c r="Q71" s="28"/>
      <c r="R71" s="28"/>
      <c r="S71" s="26"/>
      <c r="T71" s="26"/>
      <c r="U71" s="22"/>
      <c r="V71" s="22"/>
      <c r="W71" s="2"/>
      <c r="X71" s="2"/>
      <c r="Y71" s="8"/>
      <c r="Z71" s="8"/>
      <c r="AA71" s="14"/>
      <c r="AB71" s="14"/>
      <c r="AC71" s="11"/>
      <c r="AD71" s="11"/>
      <c r="AE71" s="43">
        <f t="shared" si="0"/>
        <v>451</v>
      </c>
      <c r="AF71" s="43">
        <f t="shared" si="1"/>
        <v>90.2</v>
      </c>
      <c r="AG71" s="11"/>
      <c r="AH71" s="2" t="s">
        <v>29</v>
      </c>
    </row>
    <row r="72" spans="1:34" x14ac:dyDescent="0.3">
      <c r="A72" s="40"/>
      <c r="B72" s="40">
        <v>15609706</v>
      </c>
      <c r="C72" s="40" t="s">
        <v>72</v>
      </c>
      <c r="D72" s="40" t="s">
        <v>138</v>
      </c>
      <c r="E72" s="39">
        <v>77</v>
      </c>
      <c r="F72" s="39" t="s">
        <v>33</v>
      </c>
      <c r="G72" s="21">
        <v>53</v>
      </c>
      <c r="H72" s="21" t="s">
        <v>36</v>
      </c>
      <c r="I72" s="26">
        <v>71</v>
      </c>
      <c r="J72" s="26" t="s">
        <v>33</v>
      </c>
      <c r="K72" s="36">
        <v>65</v>
      </c>
      <c r="L72" s="36" t="s">
        <v>32</v>
      </c>
      <c r="M72" s="33"/>
      <c r="N72" s="33"/>
      <c r="O72" s="31"/>
      <c r="P72" s="31"/>
      <c r="Q72" s="28"/>
      <c r="R72" s="28"/>
      <c r="S72" s="26">
        <v>72</v>
      </c>
      <c r="T72" s="26" t="s">
        <v>36</v>
      </c>
      <c r="U72" s="22"/>
      <c r="V72" s="22"/>
      <c r="W72" s="2"/>
      <c r="X72" s="2"/>
      <c r="Y72" s="8"/>
      <c r="Z72" s="8"/>
      <c r="AA72" s="14"/>
      <c r="AB72" s="14"/>
      <c r="AC72" s="11"/>
      <c r="AD72" s="11"/>
      <c r="AE72" s="43">
        <f t="shared" si="0"/>
        <v>338</v>
      </c>
      <c r="AF72" s="43">
        <f t="shared" si="1"/>
        <v>67.599999999999994</v>
      </c>
      <c r="AG72" s="11"/>
      <c r="AH72" s="2" t="s">
        <v>29</v>
      </c>
    </row>
    <row r="73" spans="1:34" x14ac:dyDescent="0.3">
      <c r="A73" s="40"/>
      <c r="B73" s="40">
        <v>15609707</v>
      </c>
      <c r="C73" s="40" t="s">
        <v>68</v>
      </c>
      <c r="D73" s="40" t="s">
        <v>139</v>
      </c>
      <c r="E73" s="39">
        <v>95</v>
      </c>
      <c r="F73" s="39" t="s">
        <v>27</v>
      </c>
      <c r="G73" s="21">
        <v>95</v>
      </c>
      <c r="H73" s="21" t="s">
        <v>27</v>
      </c>
      <c r="I73" s="26">
        <v>95</v>
      </c>
      <c r="J73" s="26" t="s">
        <v>27</v>
      </c>
      <c r="K73" s="36">
        <v>95</v>
      </c>
      <c r="L73" s="36" t="s">
        <v>27</v>
      </c>
      <c r="M73" s="33"/>
      <c r="N73" s="33"/>
      <c r="O73" s="31"/>
      <c r="P73" s="31"/>
      <c r="Q73" s="28"/>
      <c r="R73" s="28"/>
      <c r="S73" s="26">
        <v>96</v>
      </c>
      <c r="T73" s="26" t="s">
        <v>27</v>
      </c>
      <c r="U73" s="22"/>
      <c r="V73" s="22"/>
      <c r="W73" s="2"/>
      <c r="X73" s="2"/>
      <c r="Y73" s="8"/>
      <c r="Z73" s="8"/>
      <c r="AA73" s="14"/>
      <c r="AB73" s="14"/>
      <c r="AC73" s="11"/>
      <c r="AD73" s="11"/>
      <c r="AE73" s="43">
        <f t="shared" si="0"/>
        <v>476</v>
      </c>
      <c r="AF73" s="43">
        <f t="shared" si="1"/>
        <v>95.2</v>
      </c>
      <c r="AG73" s="11"/>
      <c r="AH73" s="2" t="s">
        <v>29</v>
      </c>
    </row>
    <row r="74" spans="1:34" x14ac:dyDescent="0.3">
      <c r="A74" s="41"/>
      <c r="B74" s="41">
        <v>15609708</v>
      </c>
      <c r="C74" s="41" t="s">
        <v>68</v>
      </c>
      <c r="D74" s="41" t="s">
        <v>140</v>
      </c>
      <c r="E74" s="39">
        <v>98</v>
      </c>
      <c r="F74" s="39" t="s">
        <v>27</v>
      </c>
      <c r="G74" s="21">
        <v>95</v>
      </c>
      <c r="H74" s="21" t="s">
        <v>27</v>
      </c>
      <c r="I74" s="26">
        <v>91</v>
      </c>
      <c r="J74" s="26" t="s">
        <v>28</v>
      </c>
      <c r="K74" s="36">
        <v>95</v>
      </c>
      <c r="L74" s="36" t="s">
        <v>27</v>
      </c>
      <c r="M74" s="33"/>
      <c r="N74" s="33"/>
      <c r="O74" s="31"/>
      <c r="P74" s="31"/>
      <c r="Q74" s="28">
        <v>97</v>
      </c>
      <c r="R74" s="28" t="s">
        <v>27</v>
      </c>
      <c r="S74" s="26"/>
      <c r="T74" s="26"/>
      <c r="U74" s="22"/>
      <c r="V74" s="22"/>
      <c r="W74" s="2"/>
      <c r="X74" s="2"/>
      <c r="Y74" s="8"/>
      <c r="Z74" s="8"/>
      <c r="AA74" s="14"/>
      <c r="AB74" s="14"/>
      <c r="AC74" s="11"/>
      <c r="AD74" s="11"/>
      <c r="AE74" s="43">
        <f t="shared" si="0"/>
        <v>476</v>
      </c>
      <c r="AF74" s="43">
        <f t="shared" si="1"/>
        <v>95.2</v>
      </c>
      <c r="AG74" s="11"/>
      <c r="AH74" s="2" t="s">
        <v>29</v>
      </c>
    </row>
    <row r="75" spans="1:34" x14ac:dyDescent="0.3">
      <c r="A75" s="40"/>
      <c r="B75" s="40">
        <v>15609709</v>
      </c>
      <c r="C75" s="40" t="s">
        <v>72</v>
      </c>
      <c r="D75" s="40" t="s">
        <v>141</v>
      </c>
      <c r="E75" s="39">
        <v>86</v>
      </c>
      <c r="F75" s="39" t="s">
        <v>31</v>
      </c>
      <c r="G75" s="21">
        <v>80</v>
      </c>
      <c r="H75" s="21" t="s">
        <v>31</v>
      </c>
      <c r="I75" s="26">
        <v>74</v>
      </c>
      <c r="J75" s="26" t="s">
        <v>30</v>
      </c>
      <c r="K75" s="36">
        <v>87</v>
      </c>
      <c r="L75" s="36" t="s">
        <v>28</v>
      </c>
      <c r="M75" s="33">
        <v>85</v>
      </c>
      <c r="N75" s="33" t="s">
        <v>30</v>
      </c>
      <c r="O75" s="31"/>
      <c r="P75" s="31"/>
      <c r="Q75" s="28"/>
      <c r="R75" s="28"/>
      <c r="S75" s="26"/>
      <c r="T75" s="26"/>
      <c r="U75" s="22"/>
      <c r="V75" s="22"/>
      <c r="W75" s="2"/>
      <c r="X75" s="2"/>
      <c r="Y75" s="8"/>
      <c r="Z75" s="8"/>
      <c r="AA75" s="14"/>
      <c r="AB75" s="14"/>
      <c r="AC75" s="11"/>
      <c r="AD75" s="11"/>
      <c r="AE75" s="43">
        <f t="shared" si="0"/>
        <v>412</v>
      </c>
      <c r="AF75" s="43">
        <f t="shared" si="1"/>
        <v>82.4</v>
      </c>
      <c r="AG75" s="11"/>
      <c r="AH75" s="2" t="s">
        <v>29</v>
      </c>
    </row>
    <row r="76" spans="1:34" x14ac:dyDescent="0.3">
      <c r="A76" s="40"/>
      <c r="B76" s="40">
        <v>15609710</v>
      </c>
      <c r="C76" s="40" t="s">
        <v>72</v>
      </c>
      <c r="D76" s="40" t="s">
        <v>142</v>
      </c>
      <c r="E76" s="39">
        <v>96</v>
      </c>
      <c r="F76" s="39" t="s">
        <v>27</v>
      </c>
      <c r="G76" s="21">
        <v>82</v>
      </c>
      <c r="H76" s="21" t="s">
        <v>31</v>
      </c>
      <c r="I76" s="26">
        <v>85</v>
      </c>
      <c r="J76" s="26" t="s">
        <v>28</v>
      </c>
      <c r="K76" s="36">
        <v>81</v>
      </c>
      <c r="L76" s="36" t="s">
        <v>31</v>
      </c>
      <c r="M76" s="33"/>
      <c r="N76" s="33"/>
      <c r="O76" s="31"/>
      <c r="P76" s="31"/>
      <c r="Q76" s="28"/>
      <c r="R76" s="28"/>
      <c r="S76" s="26">
        <v>90</v>
      </c>
      <c r="T76" s="26" t="s">
        <v>31</v>
      </c>
      <c r="U76" s="22"/>
      <c r="V76" s="22"/>
      <c r="W76" s="2"/>
      <c r="X76" s="2"/>
      <c r="Y76" s="8"/>
      <c r="Z76" s="8"/>
      <c r="AA76" s="14"/>
      <c r="AB76" s="14"/>
      <c r="AC76" s="11"/>
      <c r="AD76" s="11"/>
      <c r="AE76" s="43">
        <f t="shared" si="0"/>
        <v>434</v>
      </c>
      <c r="AF76" s="43">
        <f t="shared" si="1"/>
        <v>86.8</v>
      </c>
      <c r="AG76" s="11"/>
      <c r="AH76" s="2" t="s">
        <v>29</v>
      </c>
    </row>
    <row r="77" spans="1:34" x14ac:dyDescent="0.3">
      <c r="A77" s="40"/>
      <c r="B77" s="40">
        <v>15609711</v>
      </c>
      <c r="C77" s="40" t="s">
        <v>72</v>
      </c>
      <c r="D77" s="40" t="s">
        <v>143</v>
      </c>
      <c r="E77" s="39">
        <v>94</v>
      </c>
      <c r="F77" s="39" t="s">
        <v>27</v>
      </c>
      <c r="G77" s="21">
        <v>94</v>
      </c>
      <c r="H77" s="21" t="s">
        <v>28</v>
      </c>
      <c r="I77" s="26">
        <v>88</v>
      </c>
      <c r="J77" s="26" t="s">
        <v>28</v>
      </c>
      <c r="K77" s="36">
        <v>93</v>
      </c>
      <c r="L77" s="36" t="s">
        <v>28</v>
      </c>
      <c r="M77" s="33"/>
      <c r="N77" s="33"/>
      <c r="O77" s="31"/>
      <c r="P77" s="31"/>
      <c r="Q77" s="28"/>
      <c r="R77" s="28"/>
      <c r="S77" s="26">
        <v>94</v>
      </c>
      <c r="T77" s="26" t="s">
        <v>27</v>
      </c>
      <c r="U77" s="22"/>
      <c r="V77" s="22"/>
      <c r="W77" s="2"/>
      <c r="X77" s="2"/>
      <c r="Y77" s="8"/>
      <c r="Z77" s="8"/>
      <c r="AA77" s="14"/>
      <c r="AB77" s="14"/>
      <c r="AC77" s="11"/>
      <c r="AD77" s="11"/>
      <c r="AE77" s="43">
        <f t="shared" ref="AE77:AE132" si="2">SUM(E77,G77,I77,K77,M77,O77,Q77,S77,U77,Y77,AA77,AC77,)</f>
        <v>463</v>
      </c>
      <c r="AF77" s="43">
        <f t="shared" ref="AF77:AF132" si="3">AE77/5</f>
        <v>92.6</v>
      </c>
      <c r="AG77" s="11"/>
      <c r="AH77" s="2" t="s">
        <v>29</v>
      </c>
    </row>
    <row r="78" spans="1:34" x14ac:dyDescent="0.3">
      <c r="A78" s="40"/>
      <c r="B78" s="40">
        <v>15609712</v>
      </c>
      <c r="C78" s="40" t="s">
        <v>68</v>
      </c>
      <c r="D78" s="40" t="s">
        <v>144</v>
      </c>
      <c r="E78" s="39">
        <v>80</v>
      </c>
      <c r="F78" s="39" t="s">
        <v>33</v>
      </c>
      <c r="G78" s="21">
        <v>70</v>
      </c>
      <c r="H78" s="21" t="s">
        <v>30</v>
      </c>
      <c r="I78" s="26">
        <v>70</v>
      </c>
      <c r="J78" s="26" t="s">
        <v>33</v>
      </c>
      <c r="K78" s="36">
        <v>83</v>
      </c>
      <c r="L78" s="36" t="s">
        <v>31</v>
      </c>
      <c r="M78" s="33"/>
      <c r="N78" s="33"/>
      <c r="O78" s="31"/>
      <c r="P78" s="31"/>
      <c r="Q78" s="28"/>
      <c r="R78" s="28"/>
      <c r="S78" s="26">
        <v>85</v>
      </c>
      <c r="T78" s="26" t="s">
        <v>30</v>
      </c>
      <c r="U78" s="22"/>
      <c r="V78" s="22"/>
      <c r="W78" s="2">
        <v>90</v>
      </c>
      <c r="X78" s="2" t="s">
        <v>28</v>
      </c>
      <c r="Y78" s="8"/>
      <c r="Z78" s="8"/>
      <c r="AA78" s="14"/>
      <c r="AB78" s="14"/>
      <c r="AC78" s="11"/>
      <c r="AD78" s="11"/>
      <c r="AE78" s="43">
        <f t="shared" si="2"/>
        <v>388</v>
      </c>
      <c r="AF78" s="43">
        <f t="shared" si="3"/>
        <v>77.599999999999994</v>
      </c>
      <c r="AG78" s="11"/>
      <c r="AH78" s="2" t="s">
        <v>29</v>
      </c>
    </row>
    <row r="79" spans="1:34" x14ac:dyDescent="0.3">
      <c r="A79" s="40"/>
      <c r="B79" s="40">
        <v>15609713</v>
      </c>
      <c r="C79" s="40" t="s">
        <v>72</v>
      </c>
      <c r="D79" s="40" t="s">
        <v>145</v>
      </c>
      <c r="E79" s="39">
        <v>92</v>
      </c>
      <c r="F79" s="39" t="s">
        <v>28</v>
      </c>
      <c r="G79" s="21">
        <v>85</v>
      </c>
      <c r="H79" s="21" t="s">
        <v>31</v>
      </c>
      <c r="I79" s="26">
        <v>77</v>
      </c>
      <c r="J79" s="26" t="s">
        <v>30</v>
      </c>
      <c r="K79" s="36">
        <v>87</v>
      </c>
      <c r="L79" s="36" t="s">
        <v>28</v>
      </c>
      <c r="M79" s="33"/>
      <c r="N79" s="33"/>
      <c r="O79" s="31"/>
      <c r="P79" s="31"/>
      <c r="Q79" s="28"/>
      <c r="R79" s="28"/>
      <c r="S79" s="26">
        <v>90</v>
      </c>
      <c r="T79" s="26" t="s">
        <v>31</v>
      </c>
      <c r="U79" s="22"/>
      <c r="V79" s="22"/>
      <c r="W79" s="2"/>
      <c r="X79" s="2"/>
      <c r="Y79" s="8"/>
      <c r="Z79" s="8"/>
      <c r="AA79" s="14"/>
      <c r="AB79" s="14"/>
      <c r="AC79" s="11"/>
      <c r="AD79" s="11"/>
      <c r="AE79" s="43">
        <f t="shared" si="2"/>
        <v>431</v>
      </c>
      <c r="AF79" s="43">
        <f t="shared" si="3"/>
        <v>86.2</v>
      </c>
      <c r="AG79" s="11"/>
      <c r="AH79" s="2" t="s">
        <v>29</v>
      </c>
    </row>
    <row r="80" spans="1:34" x14ac:dyDescent="0.3">
      <c r="A80" s="40"/>
      <c r="B80" s="40">
        <v>15609714</v>
      </c>
      <c r="C80" s="40" t="s">
        <v>68</v>
      </c>
      <c r="D80" s="40" t="s">
        <v>146</v>
      </c>
      <c r="E80" s="39">
        <v>89</v>
      </c>
      <c r="F80" s="39" t="s">
        <v>31</v>
      </c>
      <c r="G80" s="21">
        <v>62</v>
      </c>
      <c r="H80" s="21" t="s">
        <v>32</v>
      </c>
      <c r="I80" s="26">
        <v>57</v>
      </c>
      <c r="J80" s="26" t="s">
        <v>36</v>
      </c>
      <c r="K80" s="36">
        <v>72</v>
      </c>
      <c r="L80" s="36" t="s">
        <v>33</v>
      </c>
      <c r="M80" s="33"/>
      <c r="N80" s="33"/>
      <c r="O80" s="31"/>
      <c r="P80" s="31"/>
      <c r="Q80" s="28"/>
      <c r="R80" s="28"/>
      <c r="S80" s="26"/>
      <c r="T80" s="26"/>
      <c r="U80" s="20">
        <v>79</v>
      </c>
      <c r="V80" s="20" t="s">
        <v>31</v>
      </c>
      <c r="W80" s="2">
        <v>78</v>
      </c>
      <c r="X80" s="2" t="s">
        <v>33</v>
      </c>
      <c r="Y80" s="8"/>
      <c r="Z80" s="8"/>
      <c r="AA80" s="14"/>
      <c r="AB80" s="14"/>
      <c r="AC80" s="11"/>
      <c r="AD80" s="11"/>
      <c r="AE80" s="43">
        <f t="shared" si="2"/>
        <v>359</v>
      </c>
      <c r="AF80" s="43">
        <f t="shared" si="3"/>
        <v>71.8</v>
      </c>
      <c r="AG80" s="11"/>
      <c r="AH80" s="2" t="s">
        <v>29</v>
      </c>
    </row>
    <row r="81" spans="1:34" x14ac:dyDescent="0.3">
      <c r="A81" s="41"/>
      <c r="B81" s="41">
        <v>15609715</v>
      </c>
      <c r="C81" s="41" t="s">
        <v>68</v>
      </c>
      <c r="D81" s="41" t="s">
        <v>147</v>
      </c>
      <c r="E81" s="39">
        <v>94</v>
      </c>
      <c r="F81" s="39" t="s">
        <v>27</v>
      </c>
      <c r="G81" s="21">
        <v>74</v>
      </c>
      <c r="H81" s="21" t="s">
        <v>30</v>
      </c>
      <c r="I81" s="26">
        <v>86</v>
      </c>
      <c r="J81" s="26" t="s">
        <v>28</v>
      </c>
      <c r="K81" s="36">
        <v>93</v>
      </c>
      <c r="L81" s="36" t="s">
        <v>28</v>
      </c>
      <c r="M81" s="33">
        <v>92</v>
      </c>
      <c r="N81" s="33" t="s">
        <v>31</v>
      </c>
      <c r="O81" s="31"/>
      <c r="P81" s="31"/>
      <c r="Q81" s="28"/>
      <c r="R81" s="28"/>
      <c r="S81" s="26"/>
      <c r="T81" s="26"/>
      <c r="U81" s="22"/>
      <c r="V81" s="22"/>
      <c r="W81" s="2"/>
      <c r="X81" s="2"/>
      <c r="Y81" s="8"/>
      <c r="Z81" s="8"/>
      <c r="AA81" s="14"/>
      <c r="AB81" s="14"/>
      <c r="AC81" s="11"/>
      <c r="AD81" s="11"/>
      <c r="AE81" s="43">
        <f t="shared" si="2"/>
        <v>439</v>
      </c>
      <c r="AF81" s="43">
        <f t="shared" si="3"/>
        <v>87.8</v>
      </c>
      <c r="AG81" s="11"/>
      <c r="AH81" s="2" t="s">
        <v>29</v>
      </c>
    </row>
    <row r="82" spans="1:34" x14ac:dyDescent="0.3">
      <c r="A82" s="41"/>
      <c r="B82" s="41">
        <v>15609716</v>
      </c>
      <c r="C82" s="41" t="s">
        <v>72</v>
      </c>
      <c r="D82" s="41" t="s">
        <v>148</v>
      </c>
      <c r="E82" s="39">
        <v>84</v>
      </c>
      <c r="F82" s="39" t="s">
        <v>30</v>
      </c>
      <c r="G82" s="21">
        <v>69</v>
      </c>
      <c r="H82" s="21" t="s">
        <v>33</v>
      </c>
      <c r="I82" s="26">
        <v>75</v>
      </c>
      <c r="J82" s="26" t="s">
        <v>30</v>
      </c>
      <c r="K82" s="36">
        <v>79</v>
      </c>
      <c r="L82" s="36" t="s">
        <v>31</v>
      </c>
      <c r="M82" s="33"/>
      <c r="N82" s="33"/>
      <c r="O82" s="31"/>
      <c r="P82" s="31"/>
      <c r="Q82" s="28">
        <v>81</v>
      </c>
      <c r="R82" s="28" t="s">
        <v>36</v>
      </c>
      <c r="S82" s="26"/>
      <c r="T82" s="26"/>
      <c r="U82" s="22"/>
      <c r="V82" s="22"/>
      <c r="W82" s="2">
        <v>80</v>
      </c>
      <c r="X82" s="2" t="s">
        <v>30</v>
      </c>
      <c r="Y82" s="8"/>
      <c r="Z82" s="8"/>
      <c r="AA82" s="14"/>
      <c r="AB82" s="14"/>
      <c r="AC82" s="11"/>
      <c r="AD82" s="11"/>
      <c r="AE82" s="43">
        <f t="shared" si="2"/>
        <v>388</v>
      </c>
      <c r="AF82" s="43">
        <f t="shared" si="3"/>
        <v>77.599999999999994</v>
      </c>
      <c r="AG82" s="11"/>
      <c r="AH82" s="2" t="s">
        <v>29</v>
      </c>
    </row>
    <row r="83" spans="1:34" x14ac:dyDescent="0.3">
      <c r="A83" s="40"/>
      <c r="B83" s="40">
        <v>15609717</v>
      </c>
      <c r="C83" s="40" t="s">
        <v>72</v>
      </c>
      <c r="D83" s="40" t="s">
        <v>149</v>
      </c>
      <c r="E83" s="39">
        <v>95</v>
      </c>
      <c r="F83" s="39" t="s">
        <v>27</v>
      </c>
      <c r="G83" s="21">
        <v>82</v>
      </c>
      <c r="H83" s="21" t="s">
        <v>31</v>
      </c>
      <c r="I83" s="26">
        <v>81</v>
      </c>
      <c r="J83" s="26" t="s">
        <v>31</v>
      </c>
      <c r="K83" s="36">
        <v>83</v>
      </c>
      <c r="L83" s="36" t="s">
        <v>31</v>
      </c>
      <c r="M83" s="33"/>
      <c r="N83" s="33"/>
      <c r="O83" s="31"/>
      <c r="P83" s="31"/>
      <c r="Q83" s="28"/>
      <c r="R83" s="28"/>
      <c r="S83" s="26">
        <v>88</v>
      </c>
      <c r="T83" s="26" t="s">
        <v>31</v>
      </c>
      <c r="U83" s="22"/>
      <c r="V83" s="22"/>
      <c r="W83" s="2"/>
      <c r="X83" s="2"/>
      <c r="Y83" s="8"/>
      <c r="Z83" s="8"/>
      <c r="AA83" s="14"/>
      <c r="AB83" s="14"/>
      <c r="AC83" s="11"/>
      <c r="AD83" s="11"/>
      <c r="AE83" s="43">
        <f t="shared" si="2"/>
        <v>429</v>
      </c>
      <c r="AF83" s="43">
        <f t="shared" si="3"/>
        <v>85.8</v>
      </c>
      <c r="AG83" s="11"/>
      <c r="AH83" s="2" t="s">
        <v>29</v>
      </c>
    </row>
    <row r="84" spans="1:34" x14ac:dyDescent="0.3">
      <c r="A84" s="40"/>
      <c r="B84" s="40">
        <v>15609718</v>
      </c>
      <c r="C84" s="40" t="s">
        <v>72</v>
      </c>
      <c r="D84" s="40" t="s">
        <v>150</v>
      </c>
      <c r="E84" s="39">
        <v>88</v>
      </c>
      <c r="F84" s="39" t="s">
        <v>31</v>
      </c>
      <c r="G84" s="21">
        <v>59</v>
      </c>
      <c r="H84" s="21" t="s">
        <v>32</v>
      </c>
      <c r="I84" s="26">
        <v>77</v>
      </c>
      <c r="J84" s="26" t="s">
        <v>30</v>
      </c>
      <c r="K84" s="36">
        <v>76</v>
      </c>
      <c r="L84" s="36" t="s">
        <v>30</v>
      </c>
      <c r="M84" s="33"/>
      <c r="N84" s="33"/>
      <c r="O84" s="31"/>
      <c r="P84" s="31"/>
      <c r="Q84" s="28"/>
      <c r="R84" s="28"/>
      <c r="S84" s="26">
        <v>83</v>
      </c>
      <c r="T84" s="26" t="s">
        <v>30</v>
      </c>
      <c r="U84" s="22"/>
      <c r="V84" s="22"/>
      <c r="W84" s="2"/>
      <c r="X84" s="2"/>
      <c r="Y84" s="8"/>
      <c r="Z84" s="8"/>
      <c r="AA84" s="14"/>
      <c r="AB84" s="14"/>
      <c r="AC84" s="11"/>
      <c r="AD84" s="11"/>
      <c r="AE84" s="43">
        <f t="shared" si="2"/>
        <v>383</v>
      </c>
      <c r="AF84" s="43">
        <f t="shared" si="3"/>
        <v>76.599999999999994</v>
      </c>
      <c r="AG84" s="11"/>
      <c r="AH84" s="2" t="s">
        <v>29</v>
      </c>
    </row>
    <row r="85" spans="1:34" x14ac:dyDescent="0.3">
      <c r="A85" s="40"/>
      <c r="B85" s="40">
        <v>15609719</v>
      </c>
      <c r="C85" s="40" t="s">
        <v>72</v>
      </c>
      <c r="D85" s="40" t="s">
        <v>151</v>
      </c>
      <c r="E85" s="39">
        <v>87</v>
      </c>
      <c r="F85" s="39" t="s">
        <v>31</v>
      </c>
      <c r="G85" s="21">
        <v>56</v>
      </c>
      <c r="H85" s="21" t="s">
        <v>36</v>
      </c>
      <c r="I85" s="26">
        <v>71</v>
      </c>
      <c r="J85" s="26" t="s">
        <v>33</v>
      </c>
      <c r="K85" s="36">
        <v>70</v>
      </c>
      <c r="L85" s="36" t="s">
        <v>33</v>
      </c>
      <c r="M85" s="33"/>
      <c r="N85" s="33"/>
      <c r="O85" s="31"/>
      <c r="P85" s="31"/>
      <c r="Q85" s="28"/>
      <c r="R85" s="28"/>
      <c r="S85" s="26">
        <v>78</v>
      </c>
      <c r="T85" s="26" t="s">
        <v>33</v>
      </c>
      <c r="U85" s="22"/>
      <c r="V85" s="22"/>
      <c r="W85" s="2"/>
      <c r="X85" s="2"/>
      <c r="Y85" s="8"/>
      <c r="Z85" s="8"/>
      <c r="AA85" s="14"/>
      <c r="AB85" s="14"/>
      <c r="AC85" s="11"/>
      <c r="AD85" s="11"/>
      <c r="AE85" s="43">
        <f t="shared" si="2"/>
        <v>362</v>
      </c>
      <c r="AF85" s="43">
        <f t="shared" si="3"/>
        <v>72.400000000000006</v>
      </c>
      <c r="AG85" s="11"/>
      <c r="AH85" s="2" t="s">
        <v>29</v>
      </c>
    </row>
    <row r="86" spans="1:34" x14ac:dyDescent="0.3">
      <c r="A86" s="41"/>
      <c r="B86" s="41">
        <v>15609720</v>
      </c>
      <c r="C86" s="41" t="s">
        <v>72</v>
      </c>
      <c r="D86" s="41" t="s">
        <v>152</v>
      </c>
      <c r="E86" s="39">
        <v>82</v>
      </c>
      <c r="F86" s="39" t="s">
        <v>30</v>
      </c>
      <c r="G86" s="21">
        <v>62</v>
      </c>
      <c r="H86" s="21" t="s">
        <v>32</v>
      </c>
      <c r="I86" s="26">
        <v>66</v>
      </c>
      <c r="J86" s="26" t="s">
        <v>32</v>
      </c>
      <c r="K86" s="36">
        <v>71</v>
      </c>
      <c r="L86" s="36" t="s">
        <v>33</v>
      </c>
      <c r="M86" s="33">
        <v>75</v>
      </c>
      <c r="N86" s="33" t="s">
        <v>36</v>
      </c>
      <c r="O86" s="31"/>
      <c r="P86" s="31"/>
      <c r="Q86" s="28"/>
      <c r="R86" s="28"/>
      <c r="S86" s="26"/>
      <c r="T86" s="26"/>
      <c r="U86" s="22"/>
      <c r="V86" s="22"/>
      <c r="W86" s="2"/>
      <c r="X86" s="2"/>
      <c r="Y86" s="8"/>
      <c r="Z86" s="8"/>
      <c r="AA86" s="14"/>
      <c r="AB86" s="14"/>
      <c r="AC86" s="11"/>
      <c r="AD86" s="11"/>
      <c r="AE86" s="43">
        <f t="shared" si="2"/>
        <v>356</v>
      </c>
      <c r="AF86" s="43">
        <f t="shared" si="3"/>
        <v>71.2</v>
      </c>
      <c r="AG86" s="11"/>
      <c r="AH86" s="2" t="s">
        <v>29</v>
      </c>
    </row>
    <row r="87" spans="1:34" x14ac:dyDescent="0.3">
      <c r="A87" s="41"/>
      <c r="B87" s="41">
        <v>15609721</v>
      </c>
      <c r="C87" s="41" t="s">
        <v>68</v>
      </c>
      <c r="D87" s="41" t="s">
        <v>153</v>
      </c>
      <c r="E87" s="39">
        <v>94</v>
      </c>
      <c r="F87" s="39" t="s">
        <v>27</v>
      </c>
      <c r="G87" s="21">
        <v>95</v>
      </c>
      <c r="H87" s="21" t="s">
        <v>27</v>
      </c>
      <c r="I87" s="26">
        <v>75</v>
      </c>
      <c r="J87" s="26" t="s">
        <v>30</v>
      </c>
      <c r="K87" s="36">
        <v>95</v>
      </c>
      <c r="L87" s="36" t="s">
        <v>27</v>
      </c>
      <c r="M87" s="33">
        <v>96</v>
      </c>
      <c r="N87" s="33" t="s">
        <v>27</v>
      </c>
      <c r="O87" s="31"/>
      <c r="P87" s="31"/>
      <c r="Q87" s="28"/>
      <c r="R87" s="28"/>
      <c r="S87" s="26"/>
      <c r="T87" s="26"/>
      <c r="U87" s="22"/>
      <c r="V87" s="22"/>
      <c r="W87" s="2"/>
      <c r="X87" s="2"/>
      <c r="Y87" s="8"/>
      <c r="Z87" s="8"/>
      <c r="AA87" s="14"/>
      <c r="AB87" s="14"/>
      <c r="AC87" s="11"/>
      <c r="AD87" s="11"/>
      <c r="AE87" s="43">
        <f t="shared" si="2"/>
        <v>455</v>
      </c>
      <c r="AF87" s="43">
        <f t="shared" si="3"/>
        <v>91</v>
      </c>
      <c r="AG87" s="11"/>
      <c r="AH87" s="2" t="s">
        <v>29</v>
      </c>
    </row>
    <row r="88" spans="1:34" x14ac:dyDescent="0.3">
      <c r="A88" s="40"/>
      <c r="B88" s="40">
        <v>15609722</v>
      </c>
      <c r="C88" s="40" t="s">
        <v>72</v>
      </c>
      <c r="D88" s="40" t="s">
        <v>154</v>
      </c>
      <c r="E88" s="39">
        <v>81</v>
      </c>
      <c r="F88" s="39" t="s">
        <v>33</v>
      </c>
      <c r="G88" s="21">
        <v>65</v>
      </c>
      <c r="H88" s="21" t="s">
        <v>33</v>
      </c>
      <c r="I88" s="26">
        <v>79</v>
      </c>
      <c r="J88" s="26" t="s">
        <v>31</v>
      </c>
      <c r="K88" s="36">
        <v>69</v>
      </c>
      <c r="L88" s="36" t="s">
        <v>33</v>
      </c>
      <c r="M88" s="33"/>
      <c r="N88" s="33"/>
      <c r="O88" s="31"/>
      <c r="P88" s="31"/>
      <c r="Q88" s="28"/>
      <c r="R88" s="28"/>
      <c r="S88" s="26">
        <v>79</v>
      </c>
      <c r="T88" s="26" t="s">
        <v>33</v>
      </c>
      <c r="U88" s="22"/>
      <c r="V88" s="22"/>
      <c r="W88" s="2"/>
      <c r="X88" s="2"/>
      <c r="Y88" s="8"/>
      <c r="Z88" s="8"/>
      <c r="AA88" s="14"/>
      <c r="AB88" s="14"/>
      <c r="AC88" s="11"/>
      <c r="AD88" s="11"/>
      <c r="AE88" s="43">
        <f t="shared" si="2"/>
        <v>373</v>
      </c>
      <c r="AF88" s="43">
        <f t="shared" si="3"/>
        <v>74.599999999999994</v>
      </c>
      <c r="AG88" s="11"/>
      <c r="AH88" s="2" t="s">
        <v>29</v>
      </c>
    </row>
    <row r="89" spans="1:34" x14ac:dyDescent="0.3">
      <c r="A89" s="40"/>
      <c r="B89" s="40">
        <v>15609723</v>
      </c>
      <c r="C89" s="40" t="s">
        <v>68</v>
      </c>
      <c r="D89" s="40" t="s">
        <v>155</v>
      </c>
      <c r="E89" s="39">
        <v>96</v>
      </c>
      <c r="F89" s="39" t="s">
        <v>27</v>
      </c>
      <c r="G89" s="21">
        <v>95</v>
      </c>
      <c r="H89" s="21" t="s">
        <v>27</v>
      </c>
      <c r="I89" s="26">
        <v>95</v>
      </c>
      <c r="J89" s="26" t="s">
        <v>27</v>
      </c>
      <c r="K89" s="36">
        <v>95</v>
      </c>
      <c r="L89" s="36" t="s">
        <v>27</v>
      </c>
      <c r="M89" s="33"/>
      <c r="N89" s="33"/>
      <c r="O89" s="31"/>
      <c r="P89" s="31"/>
      <c r="Q89" s="28"/>
      <c r="R89" s="28"/>
      <c r="S89" s="26">
        <v>96</v>
      </c>
      <c r="T89" s="26" t="s">
        <v>27</v>
      </c>
      <c r="U89" s="22"/>
      <c r="V89" s="22"/>
      <c r="W89" s="2"/>
      <c r="X89" s="2"/>
      <c r="Y89" s="8"/>
      <c r="Z89" s="8"/>
      <c r="AA89" s="14"/>
      <c r="AB89" s="14"/>
      <c r="AC89" s="11"/>
      <c r="AD89" s="11"/>
      <c r="AE89" s="43">
        <f t="shared" si="2"/>
        <v>477</v>
      </c>
      <c r="AF89" s="43">
        <f t="shared" si="3"/>
        <v>95.4</v>
      </c>
      <c r="AG89" s="11"/>
      <c r="AH89" s="2" t="s">
        <v>29</v>
      </c>
    </row>
    <row r="90" spans="1:34" x14ac:dyDescent="0.3">
      <c r="A90" s="40"/>
      <c r="B90" s="40">
        <v>15609724</v>
      </c>
      <c r="C90" s="40" t="s">
        <v>72</v>
      </c>
      <c r="D90" s="40" t="s">
        <v>156</v>
      </c>
      <c r="E90" s="39">
        <v>77</v>
      </c>
      <c r="F90" s="39" t="s">
        <v>33</v>
      </c>
      <c r="G90" s="21">
        <v>74</v>
      </c>
      <c r="H90" s="21" t="s">
        <v>30</v>
      </c>
      <c r="I90" s="26">
        <v>86</v>
      </c>
      <c r="J90" s="26" t="s">
        <v>28</v>
      </c>
      <c r="K90" s="36">
        <v>88</v>
      </c>
      <c r="L90" s="36" t="s">
        <v>28</v>
      </c>
      <c r="M90" s="33"/>
      <c r="N90" s="33"/>
      <c r="O90" s="31"/>
      <c r="P90" s="31"/>
      <c r="Q90" s="28"/>
      <c r="R90" s="28"/>
      <c r="S90" s="26">
        <v>86</v>
      </c>
      <c r="T90" s="26" t="s">
        <v>30</v>
      </c>
      <c r="U90" s="22"/>
      <c r="V90" s="22"/>
      <c r="W90" s="2"/>
      <c r="X90" s="2"/>
      <c r="Y90" s="8"/>
      <c r="Z90" s="8"/>
      <c r="AA90" s="14"/>
      <c r="AB90" s="14"/>
      <c r="AC90" s="11"/>
      <c r="AD90" s="11"/>
      <c r="AE90" s="43">
        <f t="shared" si="2"/>
        <v>411</v>
      </c>
      <c r="AF90" s="43">
        <f t="shared" si="3"/>
        <v>82.2</v>
      </c>
      <c r="AG90" s="11"/>
      <c r="AH90" s="2" t="s">
        <v>29</v>
      </c>
    </row>
    <row r="91" spans="1:34" x14ac:dyDescent="0.3">
      <c r="A91" s="41"/>
      <c r="B91" s="41">
        <v>15609725</v>
      </c>
      <c r="C91" s="41" t="s">
        <v>72</v>
      </c>
      <c r="D91" s="41" t="s">
        <v>157</v>
      </c>
      <c r="E91" s="39">
        <v>87</v>
      </c>
      <c r="F91" s="39" t="s">
        <v>31</v>
      </c>
      <c r="G91" s="21">
        <v>69</v>
      </c>
      <c r="H91" s="21" t="s">
        <v>33</v>
      </c>
      <c r="I91" s="26">
        <v>85</v>
      </c>
      <c r="J91" s="26" t="s">
        <v>28</v>
      </c>
      <c r="K91" s="36">
        <v>88</v>
      </c>
      <c r="L91" s="36" t="s">
        <v>28</v>
      </c>
      <c r="M91" s="33">
        <v>87</v>
      </c>
      <c r="N91" s="33" t="s">
        <v>30</v>
      </c>
      <c r="O91" s="31"/>
      <c r="P91" s="31"/>
      <c r="Q91" s="28"/>
      <c r="R91" s="28"/>
      <c r="S91" s="26"/>
      <c r="T91" s="26"/>
      <c r="U91" s="22"/>
      <c r="V91" s="22"/>
      <c r="W91" s="2"/>
      <c r="X91" s="2"/>
      <c r="Y91" s="8"/>
      <c r="Z91" s="8"/>
      <c r="AA91" s="14"/>
      <c r="AB91" s="14"/>
      <c r="AC91" s="11"/>
      <c r="AD91" s="11"/>
      <c r="AE91" s="43">
        <f t="shared" si="2"/>
        <v>416</v>
      </c>
      <c r="AF91" s="43">
        <f t="shared" si="3"/>
        <v>83.2</v>
      </c>
      <c r="AG91" s="11"/>
      <c r="AH91" s="2" t="s">
        <v>29</v>
      </c>
    </row>
    <row r="92" spans="1:34" x14ac:dyDescent="0.3">
      <c r="A92" s="41"/>
      <c r="B92" s="41">
        <v>15609726</v>
      </c>
      <c r="C92" s="41" t="s">
        <v>68</v>
      </c>
      <c r="D92" s="41" t="s">
        <v>158</v>
      </c>
      <c r="E92" s="39">
        <v>97</v>
      </c>
      <c r="F92" s="39" t="s">
        <v>27</v>
      </c>
      <c r="G92" s="21">
        <v>86</v>
      </c>
      <c r="H92" s="21" t="s">
        <v>28</v>
      </c>
      <c r="I92" s="26">
        <v>80</v>
      </c>
      <c r="J92" s="26" t="s">
        <v>31</v>
      </c>
      <c r="K92" s="36">
        <v>83</v>
      </c>
      <c r="L92" s="36" t="s">
        <v>31</v>
      </c>
      <c r="M92" s="33">
        <v>90</v>
      </c>
      <c r="N92" s="33" t="s">
        <v>31</v>
      </c>
      <c r="O92" s="31"/>
      <c r="P92" s="31"/>
      <c r="Q92" s="28"/>
      <c r="R92" s="28"/>
      <c r="S92" s="26"/>
      <c r="T92" s="26"/>
      <c r="U92" s="22"/>
      <c r="V92" s="22"/>
      <c r="W92" s="2"/>
      <c r="X92" s="2"/>
      <c r="Y92" s="8"/>
      <c r="Z92" s="8"/>
      <c r="AA92" s="14"/>
      <c r="AB92" s="14"/>
      <c r="AC92" s="11"/>
      <c r="AD92" s="11"/>
      <c r="AE92" s="43">
        <f t="shared" si="2"/>
        <v>436</v>
      </c>
      <c r="AF92" s="43">
        <f t="shared" si="3"/>
        <v>87.2</v>
      </c>
      <c r="AG92" s="11"/>
      <c r="AH92" s="2" t="s">
        <v>29</v>
      </c>
    </row>
    <row r="93" spans="1:34" x14ac:dyDescent="0.3">
      <c r="A93" s="41"/>
      <c r="B93" s="41">
        <v>15609765</v>
      </c>
      <c r="C93" s="41" t="s">
        <v>68</v>
      </c>
      <c r="D93" s="41" t="s">
        <v>199</v>
      </c>
      <c r="E93" s="39">
        <v>95</v>
      </c>
      <c r="F93" s="39" t="s">
        <v>27</v>
      </c>
      <c r="G93" s="21"/>
      <c r="H93" s="21"/>
      <c r="I93" s="26">
        <v>73</v>
      </c>
      <c r="J93" s="26" t="s">
        <v>30</v>
      </c>
      <c r="K93" s="36">
        <v>80</v>
      </c>
      <c r="L93" s="36" t="s">
        <v>31</v>
      </c>
      <c r="M93" s="33"/>
      <c r="N93" s="33"/>
      <c r="O93" s="31">
        <v>95</v>
      </c>
      <c r="P93" s="31" t="s">
        <v>27</v>
      </c>
      <c r="Q93" s="28"/>
      <c r="R93" s="28"/>
      <c r="S93" s="26"/>
      <c r="T93" s="26"/>
      <c r="U93" s="20">
        <v>89</v>
      </c>
      <c r="V93" s="20" t="s">
        <v>28</v>
      </c>
      <c r="W93" s="2"/>
      <c r="X93" s="2"/>
      <c r="Y93" s="8"/>
      <c r="Z93" s="8"/>
      <c r="AA93" s="14"/>
      <c r="AB93" s="14"/>
      <c r="AC93" s="11"/>
      <c r="AD93" s="11"/>
      <c r="AE93" s="43">
        <f t="shared" si="2"/>
        <v>432</v>
      </c>
      <c r="AF93" s="43">
        <f t="shared" si="3"/>
        <v>86.4</v>
      </c>
      <c r="AG93" s="11"/>
      <c r="AH93" s="2" t="s">
        <v>29</v>
      </c>
    </row>
    <row r="94" spans="1:34" x14ac:dyDescent="0.3">
      <c r="A94" s="42"/>
      <c r="B94" s="42">
        <v>15609727</v>
      </c>
      <c r="C94" s="42" t="s">
        <v>68</v>
      </c>
      <c r="D94" s="42" t="s">
        <v>159</v>
      </c>
      <c r="E94" s="39">
        <v>96</v>
      </c>
      <c r="F94" s="39" t="s">
        <v>27</v>
      </c>
      <c r="G94" s="21">
        <v>94</v>
      </c>
      <c r="H94" s="21" t="s">
        <v>28</v>
      </c>
      <c r="I94" s="26"/>
      <c r="J94" s="26"/>
      <c r="K94" s="36"/>
      <c r="L94" s="36"/>
      <c r="M94" s="33"/>
      <c r="N94" s="33"/>
      <c r="O94" s="31"/>
      <c r="P94" s="31"/>
      <c r="Q94" s="28"/>
      <c r="R94" s="28"/>
      <c r="S94" s="26"/>
      <c r="T94" s="26"/>
      <c r="U94" s="22"/>
      <c r="V94" s="22"/>
      <c r="W94" s="2"/>
      <c r="X94" s="2"/>
      <c r="Y94" s="8">
        <v>83</v>
      </c>
      <c r="Z94" s="8" t="s">
        <v>31</v>
      </c>
      <c r="AA94" s="14">
        <v>93</v>
      </c>
      <c r="AB94" s="14" t="s">
        <v>27</v>
      </c>
      <c r="AC94" s="11">
        <v>87</v>
      </c>
      <c r="AD94" s="11" t="s">
        <v>28</v>
      </c>
      <c r="AE94" s="43">
        <f t="shared" si="2"/>
        <v>453</v>
      </c>
      <c r="AF94" s="43">
        <f t="shared" si="3"/>
        <v>90.6</v>
      </c>
      <c r="AG94" s="11"/>
      <c r="AH94" s="2" t="s">
        <v>29</v>
      </c>
    </row>
    <row r="95" spans="1:34" x14ac:dyDescent="0.3">
      <c r="A95" s="42"/>
      <c r="B95" s="42">
        <v>15609728</v>
      </c>
      <c r="C95" s="42" t="s">
        <v>68</v>
      </c>
      <c r="D95" s="42" t="s">
        <v>160</v>
      </c>
      <c r="E95" s="39">
        <v>95</v>
      </c>
      <c r="F95" s="39" t="s">
        <v>27</v>
      </c>
      <c r="G95" s="21"/>
      <c r="H95" s="21"/>
      <c r="I95" s="26"/>
      <c r="J95" s="26"/>
      <c r="K95" s="36"/>
      <c r="L95" s="36"/>
      <c r="M95" s="33"/>
      <c r="N95" s="33"/>
      <c r="O95" s="31"/>
      <c r="P95" s="31"/>
      <c r="Q95" s="28"/>
      <c r="R95" s="28"/>
      <c r="S95" s="26"/>
      <c r="T95" s="26"/>
      <c r="U95" s="21">
        <v>89</v>
      </c>
      <c r="V95" s="21" t="s">
        <v>28</v>
      </c>
      <c r="W95" s="2"/>
      <c r="X95" s="2"/>
      <c r="Y95" s="8">
        <v>82</v>
      </c>
      <c r="Z95" s="8" t="s">
        <v>31</v>
      </c>
      <c r="AA95" s="14">
        <v>89</v>
      </c>
      <c r="AB95" s="14" t="s">
        <v>28</v>
      </c>
      <c r="AC95" s="11">
        <v>73</v>
      </c>
      <c r="AD95" s="11" t="s">
        <v>31</v>
      </c>
      <c r="AE95" s="43">
        <f t="shared" si="2"/>
        <v>428</v>
      </c>
      <c r="AF95" s="43">
        <f t="shared" si="3"/>
        <v>85.6</v>
      </c>
      <c r="AG95" s="11"/>
      <c r="AH95" s="2" t="s">
        <v>29</v>
      </c>
    </row>
    <row r="96" spans="1:34" x14ac:dyDescent="0.3">
      <c r="A96" s="42"/>
      <c r="B96" s="42">
        <v>15609729</v>
      </c>
      <c r="C96" s="42" t="s">
        <v>68</v>
      </c>
      <c r="D96" s="42" t="s">
        <v>161</v>
      </c>
      <c r="E96" s="39">
        <v>95</v>
      </c>
      <c r="F96" s="39" t="s">
        <v>27</v>
      </c>
      <c r="G96" s="21"/>
      <c r="H96" s="21"/>
      <c r="I96" s="26"/>
      <c r="J96" s="26"/>
      <c r="K96" s="36"/>
      <c r="L96" s="36"/>
      <c r="M96" s="33"/>
      <c r="N96" s="33"/>
      <c r="O96" s="31"/>
      <c r="P96" s="31"/>
      <c r="Q96" s="28"/>
      <c r="R96" s="28"/>
      <c r="S96" s="26"/>
      <c r="T96" s="26"/>
      <c r="U96" s="21">
        <v>83</v>
      </c>
      <c r="V96" s="21" t="s">
        <v>31</v>
      </c>
      <c r="W96" s="2"/>
      <c r="X96" s="2"/>
      <c r="Y96" s="8">
        <v>71</v>
      </c>
      <c r="Z96" s="8" t="s">
        <v>30</v>
      </c>
      <c r="AA96" s="14">
        <v>83</v>
      </c>
      <c r="AB96" s="14" t="s">
        <v>31</v>
      </c>
      <c r="AC96" s="11">
        <v>64</v>
      </c>
      <c r="AD96" s="11" t="s">
        <v>33</v>
      </c>
      <c r="AE96" s="43">
        <f t="shared" si="2"/>
        <v>396</v>
      </c>
      <c r="AF96" s="43">
        <f t="shared" si="3"/>
        <v>79.2</v>
      </c>
      <c r="AG96" s="11"/>
      <c r="AH96" s="2" t="s">
        <v>29</v>
      </c>
    </row>
    <row r="97" spans="1:35" x14ac:dyDescent="0.3">
      <c r="A97" s="42"/>
      <c r="B97" s="42">
        <v>15609730</v>
      </c>
      <c r="C97" s="42" t="s">
        <v>68</v>
      </c>
      <c r="D97" s="42" t="s">
        <v>162</v>
      </c>
      <c r="E97" s="39">
        <v>82</v>
      </c>
      <c r="F97" s="39" t="s">
        <v>30</v>
      </c>
      <c r="G97" s="21"/>
      <c r="H97" s="21"/>
      <c r="I97" s="26"/>
      <c r="J97" s="26"/>
      <c r="K97" s="36"/>
      <c r="L97" s="36"/>
      <c r="M97" s="33"/>
      <c r="N97" s="33"/>
      <c r="O97" s="31"/>
      <c r="P97" s="31"/>
      <c r="Q97" s="28"/>
      <c r="R97" s="28"/>
      <c r="S97" s="26"/>
      <c r="T97" s="26"/>
      <c r="U97" s="21">
        <v>67</v>
      </c>
      <c r="V97" s="21" t="s">
        <v>32</v>
      </c>
      <c r="W97" s="2"/>
      <c r="X97" s="2"/>
      <c r="Y97" s="8">
        <v>38</v>
      </c>
      <c r="Z97" s="8" t="s">
        <v>39</v>
      </c>
      <c r="AA97" s="14" t="s">
        <v>163</v>
      </c>
      <c r="AB97" s="14" t="s">
        <v>164</v>
      </c>
      <c r="AC97" s="11">
        <v>51</v>
      </c>
      <c r="AD97" s="11" t="s">
        <v>36</v>
      </c>
      <c r="AE97" s="43">
        <f t="shared" si="2"/>
        <v>238</v>
      </c>
      <c r="AF97" s="43">
        <f t="shared" si="3"/>
        <v>47.6</v>
      </c>
      <c r="AG97" s="11"/>
      <c r="AH97" s="2" t="s">
        <v>19</v>
      </c>
      <c r="AI97">
        <v>30</v>
      </c>
    </row>
    <row r="98" spans="1:35" x14ac:dyDescent="0.3">
      <c r="A98" s="42"/>
      <c r="B98" s="42">
        <v>15609731</v>
      </c>
      <c r="C98" s="42" t="s">
        <v>68</v>
      </c>
      <c r="D98" s="42" t="s">
        <v>165</v>
      </c>
      <c r="E98" s="39">
        <v>65</v>
      </c>
      <c r="F98" s="39" t="s">
        <v>36</v>
      </c>
      <c r="G98" s="21"/>
      <c r="H98" s="21"/>
      <c r="I98" s="26"/>
      <c r="J98" s="26"/>
      <c r="K98" s="36"/>
      <c r="L98" s="36"/>
      <c r="M98" s="33"/>
      <c r="N98" s="33"/>
      <c r="O98" s="31"/>
      <c r="P98" s="31"/>
      <c r="Q98" s="28"/>
      <c r="R98" s="28"/>
      <c r="S98" s="26"/>
      <c r="T98" s="26"/>
      <c r="U98" s="21">
        <v>53</v>
      </c>
      <c r="V98" s="21" t="s">
        <v>34</v>
      </c>
      <c r="W98" s="2">
        <v>59</v>
      </c>
      <c r="X98" s="2" t="s">
        <v>34</v>
      </c>
      <c r="Y98" s="8">
        <v>35</v>
      </c>
      <c r="Z98" s="8" t="s">
        <v>223</v>
      </c>
      <c r="AA98" s="14">
        <v>52</v>
      </c>
      <c r="AB98" s="14" t="s">
        <v>34</v>
      </c>
      <c r="AC98" s="11">
        <v>41</v>
      </c>
      <c r="AD98" s="11" t="s">
        <v>41</v>
      </c>
      <c r="AE98" s="43">
        <f t="shared" si="2"/>
        <v>246</v>
      </c>
      <c r="AF98" s="43">
        <f t="shared" si="3"/>
        <v>49.2</v>
      </c>
      <c r="AG98" s="11"/>
      <c r="AH98" s="2" t="s">
        <v>19</v>
      </c>
      <c r="AI98" t="s">
        <v>40</v>
      </c>
    </row>
    <row r="99" spans="1:35" x14ac:dyDescent="0.3">
      <c r="A99" s="42"/>
      <c r="B99" s="42">
        <v>15609732</v>
      </c>
      <c r="C99" s="42" t="s">
        <v>68</v>
      </c>
      <c r="D99" s="42" t="s">
        <v>166</v>
      </c>
      <c r="E99" s="39">
        <v>96</v>
      </c>
      <c r="F99" s="39" t="s">
        <v>27</v>
      </c>
      <c r="G99" s="21"/>
      <c r="H99" s="21"/>
      <c r="I99" s="26"/>
      <c r="J99" s="26"/>
      <c r="K99" s="36"/>
      <c r="L99" s="36"/>
      <c r="M99" s="33"/>
      <c r="N99" s="33"/>
      <c r="O99" s="31"/>
      <c r="P99" s="31"/>
      <c r="Q99" s="28"/>
      <c r="R99" s="28"/>
      <c r="S99" s="26">
        <v>90</v>
      </c>
      <c r="T99" s="26" t="s">
        <v>31</v>
      </c>
      <c r="U99" s="22"/>
      <c r="V99" s="22"/>
      <c r="W99" s="2"/>
      <c r="X99" s="2"/>
      <c r="Y99" s="8">
        <v>79</v>
      </c>
      <c r="Z99" s="8" t="s">
        <v>31</v>
      </c>
      <c r="AA99" s="14">
        <v>88</v>
      </c>
      <c r="AB99" s="14" t="s">
        <v>28</v>
      </c>
      <c r="AC99" s="11">
        <v>76</v>
      </c>
      <c r="AD99" s="11" t="s">
        <v>31</v>
      </c>
      <c r="AE99" s="43">
        <f t="shared" si="2"/>
        <v>429</v>
      </c>
      <c r="AF99" s="43">
        <f t="shared" si="3"/>
        <v>85.8</v>
      </c>
      <c r="AG99" s="11"/>
      <c r="AH99" s="2" t="s">
        <v>29</v>
      </c>
    </row>
    <row r="100" spans="1:35" x14ac:dyDescent="0.3">
      <c r="A100" s="42"/>
      <c r="B100" s="42">
        <v>15609733</v>
      </c>
      <c r="C100" s="42" t="s">
        <v>68</v>
      </c>
      <c r="D100" s="42" t="s">
        <v>167</v>
      </c>
      <c r="E100" s="39">
        <v>93</v>
      </c>
      <c r="F100" s="39" t="s">
        <v>28</v>
      </c>
      <c r="G100" s="21"/>
      <c r="H100" s="21"/>
      <c r="I100" s="26"/>
      <c r="J100" s="26"/>
      <c r="K100" s="36"/>
      <c r="L100" s="36"/>
      <c r="M100" s="33"/>
      <c r="N100" s="33"/>
      <c r="O100" s="31"/>
      <c r="P100" s="31"/>
      <c r="Q100" s="28"/>
      <c r="R100" s="28"/>
      <c r="S100" s="26"/>
      <c r="T100" s="26"/>
      <c r="U100" s="21">
        <v>89</v>
      </c>
      <c r="V100" s="21" t="s">
        <v>28</v>
      </c>
      <c r="W100" s="2"/>
      <c r="X100" s="2"/>
      <c r="Y100" s="8">
        <v>85</v>
      </c>
      <c r="Z100" s="8" t="s">
        <v>28</v>
      </c>
      <c r="AA100" s="14">
        <v>89</v>
      </c>
      <c r="AB100" s="14" t="s">
        <v>28</v>
      </c>
      <c r="AC100" s="11">
        <v>68</v>
      </c>
      <c r="AD100" s="11" t="s">
        <v>30</v>
      </c>
      <c r="AE100" s="43">
        <f t="shared" si="2"/>
        <v>424</v>
      </c>
      <c r="AF100" s="43">
        <f t="shared" si="3"/>
        <v>84.8</v>
      </c>
      <c r="AG100" s="11"/>
      <c r="AH100" s="2" t="s">
        <v>29</v>
      </c>
    </row>
    <row r="101" spans="1:35" x14ac:dyDescent="0.3">
      <c r="A101" s="42"/>
      <c r="B101" s="42">
        <v>15609734</v>
      </c>
      <c r="C101" s="42" t="s">
        <v>68</v>
      </c>
      <c r="D101" s="42" t="s">
        <v>168</v>
      </c>
      <c r="E101" s="39">
        <v>67</v>
      </c>
      <c r="F101" s="39" t="s">
        <v>36</v>
      </c>
      <c r="G101" s="21"/>
      <c r="H101" s="21"/>
      <c r="I101" s="26"/>
      <c r="J101" s="26"/>
      <c r="K101" s="36"/>
      <c r="L101" s="36"/>
      <c r="M101" s="33"/>
      <c r="N101" s="33"/>
      <c r="O101" s="31"/>
      <c r="P101" s="31"/>
      <c r="Q101" s="28"/>
      <c r="R101" s="28"/>
      <c r="S101" s="26"/>
      <c r="T101" s="26"/>
      <c r="U101" s="21">
        <v>65</v>
      </c>
      <c r="V101" s="21" t="s">
        <v>32</v>
      </c>
      <c r="W101" s="2">
        <v>69</v>
      </c>
      <c r="X101" s="2" t="s">
        <v>32</v>
      </c>
      <c r="Y101" s="8">
        <v>49</v>
      </c>
      <c r="Z101" s="8" t="s">
        <v>34</v>
      </c>
      <c r="AA101" s="14">
        <v>63</v>
      </c>
      <c r="AB101" s="14" t="s">
        <v>36</v>
      </c>
      <c r="AC101" s="11">
        <v>56</v>
      </c>
      <c r="AD101" s="11" t="s">
        <v>32</v>
      </c>
      <c r="AE101" s="43">
        <f t="shared" si="2"/>
        <v>300</v>
      </c>
      <c r="AF101" s="43">
        <f t="shared" si="3"/>
        <v>60</v>
      </c>
      <c r="AG101" s="11"/>
      <c r="AH101" s="2" t="s">
        <v>29</v>
      </c>
    </row>
    <row r="102" spans="1:35" x14ac:dyDescent="0.3">
      <c r="A102" s="42"/>
      <c r="B102" s="42">
        <v>15609735</v>
      </c>
      <c r="C102" s="42" t="s">
        <v>68</v>
      </c>
      <c r="D102" s="42" t="s">
        <v>169</v>
      </c>
      <c r="E102" s="39">
        <v>95</v>
      </c>
      <c r="F102" s="39" t="s">
        <v>27</v>
      </c>
      <c r="G102" s="21">
        <v>73</v>
      </c>
      <c r="H102" s="21" t="s">
        <v>30</v>
      </c>
      <c r="I102" s="26"/>
      <c r="J102" s="26"/>
      <c r="K102" s="36"/>
      <c r="L102" s="36"/>
      <c r="M102" s="33"/>
      <c r="N102" s="33"/>
      <c r="O102" s="31"/>
      <c r="P102" s="31"/>
      <c r="Q102" s="28"/>
      <c r="R102" s="28"/>
      <c r="S102" s="26"/>
      <c r="T102" s="26"/>
      <c r="U102" s="22"/>
      <c r="V102" s="22"/>
      <c r="W102" s="2">
        <v>96</v>
      </c>
      <c r="X102" s="2" t="s">
        <v>35</v>
      </c>
      <c r="Y102" s="8">
        <v>89</v>
      </c>
      <c r="Z102" s="8" t="s">
        <v>28</v>
      </c>
      <c r="AA102" s="14">
        <v>96</v>
      </c>
      <c r="AB102" s="14" t="s">
        <v>27</v>
      </c>
      <c r="AC102" s="11">
        <v>94</v>
      </c>
      <c r="AD102" s="11" t="s">
        <v>27</v>
      </c>
      <c r="AE102" s="43">
        <f t="shared" si="2"/>
        <v>447</v>
      </c>
      <c r="AF102" s="43">
        <f t="shared" si="3"/>
        <v>89.4</v>
      </c>
      <c r="AG102" s="11"/>
      <c r="AH102" s="2" t="s">
        <v>29</v>
      </c>
    </row>
    <row r="103" spans="1:35" x14ac:dyDescent="0.3">
      <c r="A103" s="42"/>
      <c r="B103" s="42">
        <v>15609736</v>
      </c>
      <c r="C103" s="42" t="s">
        <v>68</v>
      </c>
      <c r="D103" s="42" t="s">
        <v>170</v>
      </c>
      <c r="E103" s="39">
        <v>87</v>
      </c>
      <c r="F103" s="39" t="s">
        <v>31</v>
      </c>
      <c r="G103" s="21"/>
      <c r="H103" s="21"/>
      <c r="I103" s="26"/>
      <c r="J103" s="26"/>
      <c r="K103" s="36"/>
      <c r="L103" s="36"/>
      <c r="M103" s="33"/>
      <c r="N103" s="33"/>
      <c r="O103" s="31"/>
      <c r="P103" s="31"/>
      <c r="Q103" s="28"/>
      <c r="R103" s="28"/>
      <c r="S103" s="26"/>
      <c r="T103" s="26"/>
      <c r="U103" s="21">
        <v>90</v>
      </c>
      <c r="V103" s="21" t="s">
        <v>27</v>
      </c>
      <c r="W103" s="2">
        <v>100</v>
      </c>
      <c r="X103" s="2" t="s">
        <v>35</v>
      </c>
      <c r="Y103" s="8">
        <v>84</v>
      </c>
      <c r="Z103" s="8" t="s">
        <v>28</v>
      </c>
      <c r="AA103" s="14">
        <v>90</v>
      </c>
      <c r="AB103" s="14" t="s">
        <v>28</v>
      </c>
      <c r="AC103" s="11">
        <v>76</v>
      </c>
      <c r="AD103" s="11" t="s">
        <v>31</v>
      </c>
      <c r="AE103" s="43">
        <f t="shared" si="2"/>
        <v>427</v>
      </c>
      <c r="AF103" s="43">
        <f t="shared" si="3"/>
        <v>85.4</v>
      </c>
      <c r="AG103" s="11"/>
      <c r="AH103" s="2" t="s">
        <v>29</v>
      </c>
    </row>
    <row r="104" spans="1:35" x14ac:dyDescent="0.3">
      <c r="A104" s="42"/>
      <c r="B104" s="42">
        <v>15609737</v>
      </c>
      <c r="C104" s="42" t="s">
        <v>68</v>
      </c>
      <c r="D104" s="42" t="s">
        <v>171</v>
      </c>
      <c r="E104" s="39">
        <v>95</v>
      </c>
      <c r="F104" s="39" t="s">
        <v>27</v>
      </c>
      <c r="G104" s="21"/>
      <c r="H104" s="21"/>
      <c r="I104" s="26"/>
      <c r="J104" s="26"/>
      <c r="K104" s="36"/>
      <c r="L104" s="36"/>
      <c r="M104" s="33"/>
      <c r="N104" s="33"/>
      <c r="O104" s="31"/>
      <c r="P104" s="31"/>
      <c r="Q104" s="28"/>
      <c r="R104" s="28"/>
      <c r="S104" s="26">
        <v>85</v>
      </c>
      <c r="T104" s="26" t="s">
        <v>30</v>
      </c>
      <c r="U104" s="22"/>
      <c r="V104" s="22"/>
      <c r="W104" s="2"/>
      <c r="X104" s="2"/>
      <c r="Y104" s="8">
        <v>70</v>
      </c>
      <c r="Z104" s="8" t="s">
        <v>33</v>
      </c>
      <c r="AA104" s="14">
        <v>83</v>
      </c>
      <c r="AB104" s="14" t="s">
        <v>31</v>
      </c>
      <c r="AC104" s="11">
        <v>61</v>
      </c>
      <c r="AD104" s="11" t="s">
        <v>33</v>
      </c>
      <c r="AE104" s="43">
        <f t="shared" si="2"/>
        <v>394</v>
      </c>
      <c r="AF104" s="43">
        <f t="shared" si="3"/>
        <v>78.8</v>
      </c>
      <c r="AG104" s="11"/>
      <c r="AH104" s="2" t="s">
        <v>29</v>
      </c>
    </row>
    <row r="105" spans="1:35" x14ac:dyDescent="0.3">
      <c r="A105" s="42"/>
      <c r="B105" s="42">
        <v>15609738</v>
      </c>
      <c r="C105" s="42" t="s">
        <v>68</v>
      </c>
      <c r="D105" s="42" t="s">
        <v>172</v>
      </c>
      <c r="E105" s="39">
        <v>88</v>
      </c>
      <c r="F105" s="39" t="s">
        <v>31</v>
      </c>
      <c r="G105" s="21"/>
      <c r="H105" s="21"/>
      <c r="I105" s="26"/>
      <c r="J105" s="26"/>
      <c r="K105" s="36"/>
      <c r="L105" s="36"/>
      <c r="M105" s="33"/>
      <c r="N105" s="33"/>
      <c r="O105" s="31"/>
      <c r="P105" s="31"/>
      <c r="Q105" s="28"/>
      <c r="R105" s="28"/>
      <c r="S105" s="26"/>
      <c r="T105" s="26"/>
      <c r="U105" s="21">
        <v>74</v>
      </c>
      <c r="V105" s="21" t="s">
        <v>30</v>
      </c>
      <c r="W105" s="2"/>
      <c r="X105" s="2"/>
      <c r="Y105" s="8">
        <v>60</v>
      </c>
      <c r="Z105" s="8" t="s">
        <v>32</v>
      </c>
      <c r="AA105" s="14">
        <v>73</v>
      </c>
      <c r="AB105" s="14" t="s">
        <v>33</v>
      </c>
      <c r="AC105" s="11">
        <v>53</v>
      </c>
      <c r="AD105" s="11" t="s">
        <v>36</v>
      </c>
      <c r="AE105" s="43">
        <f t="shared" si="2"/>
        <v>348</v>
      </c>
      <c r="AF105" s="43">
        <f t="shared" si="3"/>
        <v>69.599999999999994</v>
      </c>
      <c r="AG105" s="11"/>
      <c r="AH105" s="2" t="s">
        <v>29</v>
      </c>
    </row>
    <row r="106" spans="1:35" x14ac:dyDescent="0.3">
      <c r="A106" s="42"/>
      <c r="B106" s="42">
        <v>15609739</v>
      </c>
      <c r="C106" s="42" t="s">
        <v>68</v>
      </c>
      <c r="D106" s="42" t="s">
        <v>173</v>
      </c>
      <c r="E106" s="39">
        <v>86</v>
      </c>
      <c r="F106" s="39" t="s">
        <v>31</v>
      </c>
      <c r="G106" s="21"/>
      <c r="H106" s="21"/>
      <c r="I106" s="26"/>
      <c r="J106" s="26"/>
      <c r="K106" s="36"/>
      <c r="L106" s="36"/>
      <c r="M106" s="33"/>
      <c r="N106" s="33"/>
      <c r="O106" s="31"/>
      <c r="P106" s="31"/>
      <c r="Q106" s="28"/>
      <c r="R106" s="28"/>
      <c r="S106" s="26"/>
      <c r="T106" s="26"/>
      <c r="U106" s="21">
        <v>74</v>
      </c>
      <c r="V106" s="21" t="s">
        <v>30</v>
      </c>
      <c r="W106" s="2">
        <v>80</v>
      </c>
      <c r="X106" s="2" t="s">
        <v>38</v>
      </c>
      <c r="Y106" s="8">
        <v>51</v>
      </c>
      <c r="Z106" s="8" t="s">
        <v>36</v>
      </c>
      <c r="AA106" s="14">
        <v>74</v>
      </c>
      <c r="AB106" s="14" t="s">
        <v>33</v>
      </c>
      <c r="AC106" s="11">
        <v>56</v>
      </c>
      <c r="AD106" s="11" t="s">
        <v>32</v>
      </c>
      <c r="AE106" s="43">
        <f t="shared" si="2"/>
        <v>341</v>
      </c>
      <c r="AF106" s="43">
        <f t="shared" si="3"/>
        <v>68.2</v>
      </c>
      <c r="AG106" s="11"/>
      <c r="AH106" s="2" t="s">
        <v>29</v>
      </c>
    </row>
    <row r="107" spans="1:35" x14ac:dyDescent="0.3">
      <c r="A107" s="42"/>
      <c r="B107" s="42">
        <v>15609740</v>
      </c>
      <c r="C107" s="42" t="s">
        <v>68</v>
      </c>
      <c r="D107" s="42" t="s">
        <v>174</v>
      </c>
      <c r="E107" s="39">
        <v>74</v>
      </c>
      <c r="F107" s="39" t="s">
        <v>32</v>
      </c>
      <c r="G107" s="21"/>
      <c r="H107" s="21"/>
      <c r="I107" s="26"/>
      <c r="J107" s="26"/>
      <c r="K107" s="36"/>
      <c r="L107" s="36"/>
      <c r="M107" s="33"/>
      <c r="N107" s="33"/>
      <c r="O107" s="31"/>
      <c r="P107" s="31"/>
      <c r="Q107" s="28"/>
      <c r="R107" s="28"/>
      <c r="S107" s="26"/>
      <c r="T107" s="26"/>
      <c r="U107" s="21">
        <v>60</v>
      </c>
      <c r="V107" s="21" t="s">
        <v>36</v>
      </c>
      <c r="W107" s="2">
        <v>58</v>
      </c>
      <c r="X107" s="2" t="s">
        <v>42</v>
      </c>
      <c r="Y107" s="8">
        <v>51</v>
      </c>
      <c r="Z107" s="8" t="s">
        <v>36</v>
      </c>
      <c r="AA107" s="14">
        <v>58</v>
      </c>
      <c r="AB107" s="14" t="s">
        <v>34</v>
      </c>
      <c r="AC107" s="11">
        <v>50</v>
      </c>
      <c r="AD107" s="11" t="s">
        <v>36</v>
      </c>
      <c r="AE107" s="43">
        <f t="shared" si="2"/>
        <v>293</v>
      </c>
      <c r="AF107" s="43">
        <f t="shared" si="3"/>
        <v>58.6</v>
      </c>
      <c r="AG107" s="11"/>
      <c r="AH107" s="2" t="s">
        <v>29</v>
      </c>
    </row>
    <row r="108" spans="1:35" x14ac:dyDescent="0.3">
      <c r="A108" s="42"/>
      <c r="B108" s="42">
        <v>15609741</v>
      </c>
      <c r="C108" s="42" t="s">
        <v>68</v>
      </c>
      <c r="D108" s="42" t="s">
        <v>175</v>
      </c>
      <c r="E108" s="39">
        <v>75</v>
      </c>
      <c r="F108" s="39" t="s">
        <v>32</v>
      </c>
      <c r="G108" s="21"/>
      <c r="H108" s="21"/>
      <c r="I108" s="26"/>
      <c r="J108" s="26"/>
      <c r="K108" s="36"/>
      <c r="L108" s="36"/>
      <c r="M108" s="33"/>
      <c r="N108" s="33"/>
      <c r="O108" s="31"/>
      <c r="P108" s="31"/>
      <c r="Q108" s="28"/>
      <c r="R108" s="28"/>
      <c r="S108" s="26"/>
      <c r="T108" s="26"/>
      <c r="U108" s="21">
        <v>61</v>
      </c>
      <c r="V108" s="21" t="s">
        <v>36</v>
      </c>
      <c r="W108" s="2">
        <v>64</v>
      </c>
      <c r="X108" s="2" t="s">
        <v>42</v>
      </c>
      <c r="Y108" s="8">
        <v>46</v>
      </c>
      <c r="Z108" s="8" t="s">
        <v>34</v>
      </c>
      <c r="AA108" s="14">
        <v>61</v>
      </c>
      <c r="AB108" s="14" t="s">
        <v>36</v>
      </c>
      <c r="AC108" s="11">
        <v>48</v>
      </c>
      <c r="AD108" s="11" t="s">
        <v>36</v>
      </c>
      <c r="AE108" s="43">
        <f t="shared" si="2"/>
        <v>291</v>
      </c>
      <c r="AF108" s="43">
        <f t="shared" si="3"/>
        <v>58.2</v>
      </c>
      <c r="AG108" s="11"/>
      <c r="AH108" s="2" t="s">
        <v>29</v>
      </c>
    </row>
    <row r="109" spans="1:35" x14ac:dyDescent="0.3">
      <c r="A109" s="42"/>
      <c r="B109" s="42">
        <v>15609742</v>
      </c>
      <c r="C109" s="42" t="s">
        <v>68</v>
      </c>
      <c r="D109" s="42" t="s">
        <v>176</v>
      </c>
      <c r="E109" s="39">
        <v>89</v>
      </c>
      <c r="F109" s="39" t="s">
        <v>31</v>
      </c>
      <c r="G109" s="21">
        <v>57</v>
      </c>
      <c r="H109" s="21" t="s">
        <v>32</v>
      </c>
      <c r="I109" s="26"/>
      <c r="J109" s="26"/>
      <c r="K109" s="36"/>
      <c r="L109" s="36"/>
      <c r="M109" s="33"/>
      <c r="N109" s="33"/>
      <c r="O109" s="31"/>
      <c r="P109" s="31"/>
      <c r="Q109" s="28"/>
      <c r="R109" s="28"/>
      <c r="S109" s="26"/>
      <c r="T109" s="26"/>
      <c r="U109" s="22"/>
      <c r="V109" s="22"/>
      <c r="W109" s="2">
        <v>78</v>
      </c>
      <c r="X109" s="2" t="s">
        <v>37</v>
      </c>
      <c r="Y109" s="8">
        <v>58</v>
      </c>
      <c r="Z109" s="8" t="s">
        <v>32</v>
      </c>
      <c r="AA109" s="14">
        <v>76</v>
      </c>
      <c r="AB109" s="14" t="s">
        <v>33</v>
      </c>
      <c r="AC109" s="11">
        <v>62</v>
      </c>
      <c r="AD109" s="11" t="s">
        <v>33</v>
      </c>
      <c r="AE109" s="43">
        <f t="shared" si="2"/>
        <v>342</v>
      </c>
      <c r="AF109" s="43">
        <f t="shared" si="3"/>
        <v>68.400000000000006</v>
      </c>
      <c r="AG109" s="11"/>
      <c r="AH109" s="2" t="s">
        <v>29</v>
      </c>
    </row>
    <row r="110" spans="1:35" x14ac:dyDescent="0.3">
      <c r="A110" s="42"/>
      <c r="B110" s="42">
        <v>15609743</v>
      </c>
      <c r="C110" s="42" t="s">
        <v>68</v>
      </c>
      <c r="D110" s="42" t="s">
        <v>177</v>
      </c>
      <c r="E110" s="39">
        <v>93</v>
      </c>
      <c r="F110" s="39" t="s">
        <v>28</v>
      </c>
      <c r="G110" s="21"/>
      <c r="H110" s="21"/>
      <c r="I110" s="26"/>
      <c r="J110" s="26"/>
      <c r="K110" s="36"/>
      <c r="L110" s="36"/>
      <c r="M110" s="33"/>
      <c r="N110" s="33"/>
      <c r="O110" s="31"/>
      <c r="P110" s="31"/>
      <c r="Q110" s="28"/>
      <c r="R110" s="28"/>
      <c r="S110" s="26"/>
      <c r="T110" s="26"/>
      <c r="U110" s="21">
        <v>88</v>
      </c>
      <c r="V110" s="21" t="s">
        <v>28</v>
      </c>
      <c r="W110" s="2"/>
      <c r="X110" s="2"/>
      <c r="Y110" s="8">
        <v>81</v>
      </c>
      <c r="Z110" s="8" t="s">
        <v>31</v>
      </c>
      <c r="AA110" s="14">
        <v>88</v>
      </c>
      <c r="AB110" s="14" t="s">
        <v>28</v>
      </c>
      <c r="AC110" s="11">
        <v>61</v>
      </c>
      <c r="AD110" s="11" t="s">
        <v>33</v>
      </c>
      <c r="AE110" s="43">
        <f t="shared" si="2"/>
        <v>411</v>
      </c>
      <c r="AF110" s="43">
        <f t="shared" si="3"/>
        <v>82.2</v>
      </c>
      <c r="AG110" s="11"/>
      <c r="AH110" s="2" t="s">
        <v>29</v>
      </c>
    </row>
    <row r="111" spans="1:35" x14ac:dyDescent="0.3">
      <c r="A111" s="42"/>
      <c r="B111" s="42">
        <v>15609744</v>
      </c>
      <c r="C111" s="42" t="s">
        <v>68</v>
      </c>
      <c r="D111" s="42" t="s">
        <v>178</v>
      </c>
      <c r="E111" s="39">
        <v>96</v>
      </c>
      <c r="F111" s="39" t="s">
        <v>27</v>
      </c>
      <c r="G111" s="21">
        <v>95</v>
      </c>
      <c r="H111" s="21" t="s">
        <v>27</v>
      </c>
      <c r="I111" s="26"/>
      <c r="J111" s="26"/>
      <c r="K111" s="36"/>
      <c r="L111" s="36"/>
      <c r="M111" s="33"/>
      <c r="N111" s="33"/>
      <c r="O111" s="31"/>
      <c r="P111" s="31"/>
      <c r="Q111" s="28"/>
      <c r="R111" s="28"/>
      <c r="S111" s="26"/>
      <c r="T111" s="26"/>
      <c r="U111" s="22"/>
      <c r="V111" s="22"/>
      <c r="W111" s="2"/>
      <c r="X111" s="2"/>
      <c r="Y111" s="8">
        <v>89</v>
      </c>
      <c r="Z111" s="8" t="s">
        <v>28</v>
      </c>
      <c r="AA111" s="14">
        <v>95</v>
      </c>
      <c r="AB111" s="14" t="s">
        <v>27</v>
      </c>
      <c r="AC111" s="11">
        <v>94</v>
      </c>
      <c r="AD111" s="11" t="s">
        <v>27</v>
      </c>
      <c r="AE111" s="43">
        <f t="shared" si="2"/>
        <v>469</v>
      </c>
      <c r="AF111" s="43">
        <f t="shared" si="3"/>
        <v>93.8</v>
      </c>
      <c r="AG111" s="11"/>
      <c r="AH111" s="2" t="s">
        <v>29</v>
      </c>
    </row>
    <row r="112" spans="1:35" x14ac:dyDescent="0.3">
      <c r="A112" s="42"/>
      <c r="B112" s="42">
        <v>15609745</v>
      </c>
      <c r="C112" s="42" t="s">
        <v>68</v>
      </c>
      <c r="D112" s="42" t="s">
        <v>179</v>
      </c>
      <c r="E112" s="39">
        <v>83</v>
      </c>
      <c r="F112" s="39" t="s">
        <v>30</v>
      </c>
      <c r="G112" s="21"/>
      <c r="H112" s="21"/>
      <c r="I112" s="26"/>
      <c r="J112" s="26"/>
      <c r="K112" s="36"/>
      <c r="L112" s="36"/>
      <c r="M112" s="33"/>
      <c r="N112" s="33"/>
      <c r="O112" s="31"/>
      <c r="P112" s="31"/>
      <c r="Q112" s="28"/>
      <c r="R112" s="28"/>
      <c r="S112" s="26"/>
      <c r="T112" s="26"/>
      <c r="U112" s="21">
        <v>72</v>
      </c>
      <c r="V112" s="21" t="s">
        <v>33</v>
      </c>
      <c r="W112" s="2">
        <v>80</v>
      </c>
      <c r="X112" s="2" t="s">
        <v>38</v>
      </c>
      <c r="Y112" s="8">
        <v>63</v>
      </c>
      <c r="Z112" s="8" t="s">
        <v>32</v>
      </c>
      <c r="AA112" s="14">
        <v>73</v>
      </c>
      <c r="AB112" s="14" t="s">
        <v>33</v>
      </c>
      <c r="AC112" s="11">
        <v>42</v>
      </c>
      <c r="AD112" s="11" t="s">
        <v>34</v>
      </c>
      <c r="AE112" s="43">
        <f t="shared" si="2"/>
        <v>333</v>
      </c>
      <c r="AF112" s="43">
        <f t="shared" si="3"/>
        <v>66.599999999999994</v>
      </c>
      <c r="AG112" s="11"/>
      <c r="AH112" s="2" t="s">
        <v>29</v>
      </c>
    </row>
    <row r="113" spans="1:34" x14ac:dyDescent="0.3">
      <c r="A113" s="42"/>
      <c r="B113" s="42">
        <v>15609746</v>
      </c>
      <c r="C113" s="42" t="s">
        <v>72</v>
      </c>
      <c r="D113" s="42" t="s">
        <v>180</v>
      </c>
      <c r="E113" s="39">
        <v>95</v>
      </c>
      <c r="F113" s="39" t="s">
        <v>27</v>
      </c>
      <c r="G113" s="21">
        <v>66</v>
      </c>
      <c r="H113" s="21" t="s">
        <v>33</v>
      </c>
      <c r="I113" s="26"/>
      <c r="J113" s="26"/>
      <c r="K113" s="36"/>
      <c r="L113" s="36"/>
      <c r="M113" s="33"/>
      <c r="N113" s="33"/>
      <c r="O113" s="31"/>
      <c r="P113" s="31"/>
      <c r="Q113" s="28"/>
      <c r="R113" s="28"/>
      <c r="S113" s="26"/>
      <c r="T113" s="26"/>
      <c r="U113" s="22"/>
      <c r="V113" s="22"/>
      <c r="W113" s="2">
        <v>96</v>
      </c>
      <c r="X113" s="2" t="s">
        <v>35</v>
      </c>
      <c r="Y113" s="8">
        <v>82</v>
      </c>
      <c r="Z113" s="8" t="s">
        <v>31</v>
      </c>
      <c r="AA113" s="14">
        <v>94</v>
      </c>
      <c r="AB113" s="14" t="s">
        <v>27</v>
      </c>
      <c r="AC113" s="11">
        <v>88</v>
      </c>
      <c r="AD113" s="11" t="s">
        <v>28</v>
      </c>
      <c r="AE113" s="43">
        <f t="shared" si="2"/>
        <v>425</v>
      </c>
      <c r="AF113" s="43">
        <f t="shared" si="3"/>
        <v>85</v>
      </c>
      <c r="AG113" s="11"/>
      <c r="AH113" s="2" t="s">
        <v>29</v>
      </c>
    </row>
    <row r="114" spans="1:34" x14ac:dyDescent="0.3">
      <c r="A114" s="42"/>
      <c r="B114" s="42">
        <v>15609747</v>
      </c>
      <c r="C114" s="42" t="s">
        <v>72</v>
      </c>
      <c r="D114" s="42" t="s">
        <v>181</v>
      </c>
      <c r="E114" s="39">
        <v>80</v>
      </c>
      <c r="F114" s="39" t="s">
        <v>33</v>
      </c>
      <c r="G114" s="21"/>
      <c r="H114" s="21"/>
      <c r="I114" s="26"/>
      <c r="J114" s="26"/>
      <c r="K114" s="36"/>
      <c r="L114" s="36"/>
      <c r="M114" s="33"/>
      <c r="N114" s="33"/>
      <c r="O114" s="31"/>
      <c r="P114" s="31"/>
      <c r="Q114" s="28"/>
      <c r="R114" s="28"/>
      <c r="S114" s="26"/>
      <c r="T114" s="26"/>
      <c r="U114" s="21">
        <v>60</v>
      </c>
      <c r="V114" s="21" t="s">
        <v>36</v>
      </c>
      <c r="W114" s="2">
        <v>61</v>
      </c>
      <c r="X114" s="2" t="s">
        <v>36</v>
      </c>
      <c r="Y114" s="8">
        <v>48</v>
      </c>
      <c r="Z114" s="8" t="s">
        <v>34</v>
      </c>
      <c r="AA114" s="14">
        <v>61</v>
      </c>
      <c r="AB114" s="14" t="s">
        <v>36</v>
      </c>
      <c r="AC114" s="11">
        <v>42</v>
      </c>
      <c r="AD114" s="11" t="s">
        <v>41</v>
      </c>
      <c r="AE114" s="43">
        <f t="shared" si="2"/>
        <v>291</v>
      </c>
      <c r="AF114" s="43">
        <f t="shared" si="3"/>
        <v>58.2</v>
      </c>
      <c r="AG114" s="11"/>
      <c r="AH114" s="2" t="s">
        <v>29</v>
      </c>
    </row>
    <row r="115" spans="1:34" x14ac:dyDescent="0.3">
      <c r="A115" s="42"/>
      <c r="B115" s="42">
        <v>15609748</v>
      </c>
      <c r="C115" s="42" t="s">
        <v>72</v>
      </c>
      <c r="D115" s="42" t="s">
        <v>182</v>
      </c>
      <c r="E115" s="39">
        <v>78</v>
      </c>
      <c r="F115" s="39" t="s">
        <v>33</v>
      </c>
      <c r="G115" s="21"/>
      <c r="H115" s="21"/>
      <c r="I115" s="26"/>
      <c r="J115" s="26"/>
      <c r="K115" s="36"/>
      <c r="L115" s="36"/>
      <c r="M115" s="33"/>
      <c r="N115" s="33"/>
      <c r="O115" s="31"/>
      <c r="P115" s="31"/>
      <c r="Q115" s="28"/>
      <c r="R115" s="28"/>
      <c r="S115" s="26"/>
      <c r="T115" s="26"/>
      <c r="U115" s="21">
        <v>73</v>
      </c>
      <c r="V115" s="21" t="s">
        <v>33</v>
      </c>
      <c r="W115" s="2">
        <v>81</v>
      </c>
      <c r="X115" s="2" t="s">
        <v>38</v>
      </c>
      <c r="Y115" s="8">
        <v>62</v>
      </c>
      <c r="Z115" s="8" t="s">
        <v>32</v>
      </c>
      <c r="AA115" s="14">
        <v>74</v>
      </c>
      <c r="AB115" s="14" t="s">
        <v>33</v>
      </c>
      <c r="AC115" s="11">
        <v>49</v>
      </c>
      <c r="AD115" s="11" t="s">
        <v>36</v>
      </c>
      <c r="AE115" s="43">
        <f t="shared" si="2"/>
        <v>336</v>
      </c>
      <c r="AF115" s="43">
        <f t="shared" si="3"/>
        <v>67.2</v>
      </c>
      <c r="AG115" s="11"/>
      <c r="AH115" s="2" t="s">
        <v>29</v>
      </c>
    </row>
    <row r="116" spans="1:34" x14ac:dyDescent="0.3">
      <c r="A116" s="42"/>
      <c r="B116" s="42">
        <v>15609749</v>
      </c>
      <c r="C116" s="42" t="s">
        <v>72</v>
      </c>
      <c r="D116" s="42" t="s">
        <v>183</v>
      </c>
      <c r="E116" s="39">
        <v>75</v>
      </c>
      <c r="F116" s="39" t="s">
        <v>32</v>
      </c>
      <c r="G116" s="21">
        <v>63</v>
      </c>
      <c r="H116" s="21" t="s">
        <v>33</v>
      </c>
      <c r="I116" s="26"/>
      <c r="J116" s="26"/>
      <c r="K116" s="36"/>
      <c r="L116" s="36"/>
      <c r="M116" s="33"/>
      <c r="N116" s="33"/>
      <c r="O116" s="31"/>
      <c r="P116" s="31"/>
      <c r="Q116" s="28"/>
      <c r="R116" s="28"/>
      <c r="S116" s="26"/>
      <c r="T116" s="26"/>
      <c r="U116" s="22"/>
      <c r="V116" s="22"/>
      <c r="W116" s="2">
        <v>89</v>
      </c>
      <c r="X116" s="2" t="s">
        <v>35</v>
      </c>
      <c r="Y116" s="8">
        <v>66</v>
      </c>
      <c r="Z116" s="8" t="s">
        <v>33</v>
      </c>
      <c r="AA116" s="14">
        <v>77</v>
      </c>
      <c r="AB116" s="14" t="s">
        <v>30</v>
      </c>
      <c r="AC116" s="11">
        <v>67</v>
      </c>
      <c r="AD116" s="11" t="s">
        <v>30</v>
      </c>
      <c r="AE116" s="43">
        <f t="shared" si="2"/>
        <v>348</v>
      </c>
      <c r="AF116" s="43">
        <f t="shared" si="3"/>
        <v>69.599999999999994</v>
      </c>
      <c r="AG116" s="11"/>
      <c r="AH116" s="2" t="s">
        <v>29</v>
      </c>
    </row>
    <row r="117" spans="1:34" x14ac:dyDescent="0.3">
      <c r="A117" s="42"/>
      <c r="B117" s="42">
        <v>15609750</v>
      </c>
      <c r="C117" s="42" t="s">
        <v>72</v>
      </c>
      <c r="D117" s="42" t="s">
        <v>184</v>
      </c>
      <c r="E117" s="39">
        <v>86</v>
      </c>
      <c r="F117" s="39" t="s">
        <v>31</v>
      </c>
      <c r="G117" s="21"/>
      <c r="H117" s="21"/>
      <c r="I117" s="26"/>
      <c r="J117" s="26"/>
      <c r="K117" s="36"/>
      <c r="L117" s="36"/>
      <c r="M117" s="33"/>
      <c r="N117" s="33"/>
      <c r="O117" s="31"/>
      <c r="P117" s="31"/>
      <c r="Q117" s="28"/>
      <c r="R117" s="28"/>
      <c r="S117" s="26"/>
      <c r="T117" s="26"/>
      <c r="U117" s="21">
        <v>77</v>
      </c>
      <c r="V117" s="21" t="s">
        <v>30</v>
      </c>
      <c r="W117" s="2">
        <v>89</v>
      </c>
      <c r="X117" s="2" t="s">
        <v>35</v>
      </c>
      <c r="Y117" s="8">
        <v>61</v>
      </c>
      <c r="Z117" s="8" t="s">
        <v>32</v>
      </c>
      <c r="AA117" s="14">
        <v>79</v>
      </c>
      <c r="AB117" s="14" t="s">
        <v>30</v>
      </c>
      <c r="AC117" s="11">
        <v>49</v>
      </c>
      <c r="AD117" s="11" t="s">
        <v>36</v>
      </c>
      <c r="AE117" s="43">
        <f t="shared" si="2"/>
        <v>352</v>
      </c>
      <c r="AF117" s="43">
        <f t="shared" si="3"/>
        <v>70.400000000000006</v>
      </c>
      <c r="AG117" s="11"/>
      <c r="AH117" s="2" t="s">
        <v>29</v>
      </c>
    </row>
    <row r="118" spans="1:34" x14ac:dyDescent="0.3">
      <c r="A118" s="42"/>
      <c r="B118" s="42">
        <v>15609751</v>
      </c>
      <c r="C118" s="42" t="s">
        <v>72</v>
      </c>
      <c r="D118" s="42" t="s">
        <v>185</v>
      </c>
      <c r="E118" s="39">
        <v>82</v>
      </c>
      <c r="F118" s="39" t="s">
        <v>30</v>
      </c>
      <c r="G118" s="21">
        <v>64</v>
      </c>
      <c r="H118" s="21" t="s">
        <v>33</v>
      </c>
      <c r="I118" s="26"/>
      <c r="J118" s="26"/>
      <c r="K118" s="36"/>
      <c r="L118" s="36"/>
      <c r="M118" s="33"/>
      <c r="N118" s="33"/>
      <c r="O118" s="31"/>
      <c r="P118" s="31"/>
      <c r="Q118" s="28"/>
      <c r="R118" s="28"/>
      <c r="S118" s="26"/>
      <c r="T118" s="26"/>
      <c r="U118" s="22"/>
      <c r="V118" s="22"/>
      <c r="W118" s="2"/>
      <c r="X118" s="2"/>
      <c r="Y118" s="8">
        <v>56</v>
      </c>
      <c r="Z118" s="8" t="s">
        <v>36</v>
      </c>
      <c r="AA118" s="14">
        <v>68</v>
      </c>
      <c r="AB118" s="14" t="s">
        <v>32</v>
      </c>
      <c r="AC118" s="11">
        <v>55</v>
      </c>
      <c r="AD118" s="11" t="s">
        <v>32</v>
      </c>
      <c r="AE118" s="43">
        <f t="shared" si="2"/>
        <v>325</v>
      </c>
      <c r="AF118" s="43">
        <f t="shared" si="3"/>
        <v>65</v>
      </c>
      <c r="AG118" s="11"/>
      <c r="AH118" s="2" t="s">
        <v>29</v>
      </c>
    </row>
    <row r="119" spans="1:34" x14ac:dyDescent="0.3">
      <c r="A119" s="42"/>
      <c r="B119" s="42">
        <v>15609752</v>
      </c>
      <c r="C119" s="42" t="s">
        <v>72</v>
      </c>
      <c r="D119" s="42" t="s">
        <v>186</v>
      </c>
      <c r="E119" s="39">
        <v>83</v>
      </c>
      <c r="F119" s="39" t="s">
        <v>30</v>
      </c>
      <c r="G119" s="21"/>
      <c r="H119" s="21"/>
      <c r="I119" s="26"/>
      <c r="J119" s="26"/>
      <c r="K119" s="36"/>
      <c r="L119" s="36"/>
      <c r="M119" s="33"/>
      <c r="N119" s="33"/>
      <c r="O119" s="31"/>
      <c r="P119" s="31"/>
      <c r="Q119" s="28"/>
      <c r="R119" s="28"/>
      <c r="S119" s="26">
        <v>78</v>
      </c>
      <c r="T119" s="26" t="s">
        <v>33</v>
      </c>
      <c r="U119" s="22"/>
      <c r="V119" s="22"/>
      <c r="W119" s="2">
        <v>80</v>
      </c>
      <c r="X119" s="2" t="s">
        <v>38</v>
      </c>
      <c r="Y119" s="8">
        <v>60</v>
      </c>
      <c r="Z119" s="8" t="s">
        <v>32</v>
      </c>
      <c r="AA119" s="14">
        <v>74</v>
      </c>
      <c r="AB119" s="14" t="s">
        <v>33</v>
      </c>
      <c r="AC119" s="11">
        <v>52</v>
      </c>
      <c r="AD119" s="11" t="s">
        <v>36</v>
      </c>
      <c r="AE119" s="43">
        <f t="shared" si="2"/>
        <v>347</v>
      </c>
      <c r="AF119" s="43">
        <f t="shared" si="3"/>
        <v>69.400000000000006</v>
      </c>
      <c r="AG119" s="11"/>
      <c r="AH119" s="2" t="s">
        <v>29</v>
      </c>
    </row>
    <row r="120" spans="1:34" x14ac:dyDescent="0.3">
      <c r="A120" s="42"/>
      <c r="B120" s="42">
        <v>15609753</v>
      </c>
      <c r="C120" s="42" t="s">
        <v>72</v>
      </c>
      <c r="D120" s="42" t="s">
        <v>187</v>
      </c>
      <c r="E120" s="39">
        <v>91</v>
      </c>
      <c r="F120" s="39" t="s">
        <v>28</v>
      </c>
      <c r="G120" s="21"/>
      <c r="H120" s="21"/>
      <c r="I120" s="26"/>
      <c r="J120" s="26"/>
      <c r="K120" s="36"/>
      <c r="L120" s="36"/>
      <c r="M120" s="33"/>
      <c r="N120" s="33"/>
      <c r="O120" s="31"/>
      <c r="P120" s="31"/>
      <c r="Q120" s="28"/>
      <c r="R120" s="28"/>
      <c r="S120" s="26"/>
      <c r="T120" s="26"/>
      <c r="U120" s="21">
        <v>77</v>
      </c>
      <c r="V120" s="21" t="s">
        <v>30</v>
      </c>
      <c r="W120" s="2"/>
      <c r="X120" s="2"/>
      <c r="Y120" s="8">
        <v>61</v>
      </c>
      <c r="Z120" s="8" t="s">
        <v>32</v>
      </c>
      <c r="AA120" s="14">
        <v>77</v>
      </c>
      <c r="AB120" s="14" t="s">
        <v>30</v>
      </c>
      <c r="AC120" s="11">
        <v>57</v>
      </c>
      <c r="AD120" s="11" t="s">
        <v>32</v>
      </c>
      <c r="AE120" s="43">
        <f t="shared" si="2"/>
        <v>363</v>
      </c>
      <c r="AF120" s="43">
        <f t="shared" si="3"/>
        <v>72.599999999999994</v>
      </c>
      <c r="AG120" s="11"/>
      <c r="AH120" s="2" t="s">
        <v>29</v>
      </c>
    </row>
    <row r="121" spans="1:34" x14ac:dyDescent="0.3">
      <c r="A121" s="42"/>
      <c r="B121" s="42">
        <v>15609754</v>
      </c>
      <c r="C121" s="42" t="s">
        <v>72</v>
      </c>
      <c r="D121" s="42" t="s">
        <v>188</v>
      </c>
      <c r="E121" s="39">
        <v>86</v>
      </c>
      <c r="F121" s="39" t="s">
        <v>31</v>
      </c>
      <c r="G121" s="21">
        <v>68</v>
      </c>
      <c r="H121" s="21" t="s">
        <v>33</v>
      </c>
      <c r="I121" s="26"/>
      <c r="J121" s="26"/>
      <c r="K121" s="36"/>
      <c r="L121" s="36"/>
      <c r="M121" s="33"/>
      <c r="N121" s="33"/>
      <c r="O121" s="31"/>
      <c r="P121" s="31"/>
      <c r="Q121" s="28"/>
      <c r="R121" s="28"/>
      <c r="S121" s="26"/>
      <c r="T121" s="26"/>
      <c r="U121" s="22"/>
      <c r="V121" s="22"/>
      <c r="W121" s="2">
        <v>79</v>
      </c>
      <c r="X121" s="2" t="s">
        <v>38</v>
      </c>
      <c r="Y121" s="8">
        <v>50</v>
      </c>
      <c r="Z121" s="8" t="s">
        <v>36</v>
      </c>
      <c r="AA121" s="14">
        <v>78</v>
      </c>
      <c r="AB121" s="14" t="s">
        <v>30</v>
      </c>
      <c r="AC121" s="11">
        <v>59</v>
      </c>
      <c r="AD121" s="11" t="s">
        <v>33</v>
      </c>
      <c r="AE121" s="43">
        <f t="shared" si="2"/>
        <v>341</v>
      </c>
      <c r="AF121" s="43">
        <f t="shared" si="3"/>
        <v>68.2</v>
      </c>
      <c r="AG121" s="11"/>
      <c r="AH121" s="2" t="s">
        <v>29</v>
      </c>
    </row>
    <row r="122" spans="1:34" x14ac:dyDescent="0.3">
      <c r="A122" s="42"/>
      <c r="B122" s="42">
        <v>15609755</v>
      </c>
      <c r="C122" s="42" t="s">
        <v>72</v>
      </c>
      <c r="D122" s="42" t="s">
        <v>189</v>
      </c>
      <c r="E122" s="39">
        <v>80</v>
      </c>
      <c r="F122" s="39" t="s">
        <v>33</v>
      </c>
      <c r="G122" s="21"/>
      <c r="H122" s="21"/>
      <c r="I122" s="26"/>
      <c r="J122" s="26"/>
      <c r="K122" s="36"/>
      <c r="L122" s="36"/>
      <c r="M122" s="33"/>
      <c r="N122" s="33"/>
      <c r="O122" s="31"/>
      <c r="P122" s="31"/>
      <c r="Q122" s="28"/>
      <c r="R122" s="28"/>
      <c r="S122" s="26">
        <v>74</v>
      </c>
      <c r="T122" s="26" t="s">
        <v>32</v>
      </c>
      <c r="U122" s="22"/>
      <c r="V122" s="22"/>
      <c r="W122" s="2">
        <v>82</v>
      </c>
      <c r="X122" s="2" t="s">
        <v>38</v>
      </c>
      <c r="Y122" s="8">
        <v>49</v>
      </c>
      <c r="Z122" s="8" t="s">
        <v>34</v>
      </c>
      <c r="AA122" s="14">
        <v>73</v>
      </c>
      <c r="AB122" s="14" t="s">
        <v>33</v>
      </c>
      <c r="AC122" s="11">
        <v>56</v>
      </c>
      <c r="AD122" s="11" t="s">
        <v>32</v>
      </c>
      <c r="AE122" s="43">
        <f t="shared" si="2"/>
        <v>332</v>
      </c>
      <c r="AF122" s="43">
        <f t="shared" si="3"/>
        <v>66.400000000000006</v>
      </c>
      <c r="AG122" s="11"/>
      <c r="AH122" s="2" t="s">
        <v>29</v>
      </c>
    </row>
    <row r="123" spans="1:34" x14ac:dyDescent="0.3">
      <c r="A123" s="42"/>
      <c r="B123" s="42">
        <v>15609756</v>
      </c>
      <c r="C123" s="42" t="s">
        <v>72</v>
      </c>
      <c r="D123" s="42" t="s">
        <v>190</v>
      </c>
      <c r="E123" s="39">
        <v>85</v>
      </c>
      <c r="F123" s="39" t="s">
        <v>30</v>
      </c>
      <c r="G123" s="21"/>
      <c r="H123" s="21"/>
      <c r="I123" s="26"/>
      <c r="J123" s="26"/>
      <c r="K123" s="36"/>
      <c r="L123" s="36"/>
      <c r="M123" s="33"/>
      <c r="N123" s="33"/>
      <c r="O123" s="31"/>
      <c r="P123" s="31"/>
      <c r="Q123" s="28"/>
      <c r="R123" s="28"/>
      <c r="S123" s="26"/>
      <c r="T123" s="26"/>
      <c r="U123" s="21">
        <v>73</v>
      </c>
      <c r="V123" s="21" t="s">
        <v>33</v>
      </c>
      <c r="W123" s="2">
        <v>84</v>
      </c>
      <c r="X123" s="2" t="s">
        <v>38</v>
      </c>
      <c r="Y123" s="8">
        <v>55</v>
      </c>
      <c r="Z123" s="8" t="s">
        <v>36</v>
      </c>
      <c r="AA123" s="14">
        <v>74</v>
      </c>
      <c r="AB123" s="14" t="s">
        <v>33</v>
      </c>
      <c r="AC123" s="11">
        <v>55</v>
      </c>
      <c r="AD123" s="11" t="s">
        <v>32</v>
      </c>
      <c r="AE123" s="43">
        <f t="shared" si="2"/>
        <v>342</v>
      </c>
      <c r="AF123" s="43">
        <f t="shared" si="3"/>
        <v>68.400000000000006</v>
      </c>
      <c r="AG123" s="11"/>
      <c r="AH123" s="2" t="s">
        <v>29</v>
      </c>
    </row>
    <row r="124" spans="1:34" x14ac:dyDescent="0.3">
      <c r="A124" s="42"/>
      <c r="B124" s="42">
        <v>15609757</v>
      </c>
      <c r="C124" s="42" t="s">
        <v>72</v>
      </c>
      <c r="D124" s="42" t="s">
        <v>191</v>
      </c>
      <c r="E124" s="39">
        <v>89</v>
      </c>
      <c r="F124" s="39" t="s">
        <v>31</v>
      </c>
      <c r="G124" s="21"/>
      <c r="H124" s="21"/>
      <c r="I124" s="26"/>
      <c r="J124" s="26"/>
      <c r="K124" s="36"/>
      <c r="L124" s="36"/>
      <c r="M124" s="33"/>
      <c r="N124" s="33"/>
      <c r="O124" s="31"/>
      <c r="P124" s="31"/>
      <c r="Q124" s="28"/>
      <c r="R124" s="28"/>
      <c r="S124" s="26">
        <v>87</v>
      </c>
      <c r="T124" s="26" t="s">
        <v>31</v>
      </c>
      <c r="U124" s="22"/>
      <c r="V124" s="22"/>
      <c r="W124" s="2">
        <v>97</v>
      </c>
      <c r="X124" s="2" t="s">
        <v>35</v>
      </c>
      <c r="Y124" s="8">
        <v>71</v>
      </c>
      <c r="Z124" s="8" t="s">
        <v>30</v>
      </c>
      <c r="AA124" s="14">
        <v>86</v>
      </c>
      <c r="AB124" s="14" t="s">
        <v>31</v>
      </c>
      <c r="AC124" s="11">
        <v>63</v>
      </c>
      <c r="AD124" s="11" t="s">
        <v>33</v>
      </c>
      <c r="AE124" s="43">
        <f t="shared" si="2"/>
        <v>396</v>
      </c>
      <c r="AF124" s="43">
        <f t="shared" si="3"/>
        <v>79.2</v>
      </c>
      <c r="AG124" s="11"/>
      <c r="AH124" s="2" t="s">
        <v>29</v>
      </c>
    </row>
    <row r="125" spans="1:34" x14ac:dyDescent="0.3">
      <c r="A125" s="42"/>
      <c r="B125" s="42">
        <v>15609758</v>
      </c>
      <c r="C125" s="42" t="s">
        <v>72</v>
      </c>
      <c r="D125" s="42" t="s">
        <v>192</v>
      </c>
      <c r="E125" s="39">
        <v>80</v>
      </c>
      <c r="F125" s="39" t="s">
        <v>33</v>
      </c>
      <c r="G125" s="21"/>
      <c r="H125" s="21"/>
      <c r="I125" s="26"/>
      <c r="J125" s="26"/>
      <c r="K125" s="36"/>
      <c r="L125" s="36"/>
      <c r="M125" s="33"/>
      <c r="N125" s="33"/>
      <c r="O125" s="31"/>
      <c r="P125" s="31"/>
      <c r="Q125" s="28"/>
      <c r="R125" s="28"/>
      <c r="S125" s="26">
        <v>79</v>
      </c>
      <c r="T125" s="26" t="s">
        <v>33</v>
      </c>
      <c r="U125" s="22"/>
      <c r="V125" s="22"/>
      <c r="W125" s="2">
        <v>88</v>
      </c>
      <c r="X125" s="2" t="s">
        <v>38</v>
      </c>
      <c r="Y125" s="8">
        <v>68</v>
      </c>
      <c r="Z125" s="8" t="s">
        <v>33</v>
      </c>
      <c r="AA125" s="14">
        <v>78</v>
      </c>
      <c r="AB125" s="14" t="s">
        <v>30</v>
      </c>
      <c r="AC125" s="11">
        <v>63</v>
      </c>
      <c r="AD125" s="11" t="s">
        <v>33</v>
      </c>
      <c r="AE125" s="43">
        <f t="shared" si="2"/>
        <v>368</v>
      </c>
      <c r="AF125" s="43">
        <f t="shared" si="3"/>
        <v>73.599999999999994</v>
      </c>
      <c r="AG125" s="11"/>
      <c r="AH125" s="2" t="s">
        <v>29</v>
      </c>
    </row>
    <row r="126" spans="1:34" x14ac:dyDescent="0.3">
      <c r="A126" s="42"/>
      <c r="B126" s="42">
        <v>15609759</v>
      </c>
      <c r="C126" s="42" t="s">
        <v>72</v>
      </c>
      <c r="D126" s="42" t="s">
        <v>193</v>
      </c>
      <c r="E126" s="39">
        <v>92</v>
      </c>
      <c r="F126" s="39" t="s">
        <v>28</v>
      </c>
      <c r="G126" s="21"/>
      <c r="H126" s="21"/>
      <c r="I126" s="26"/>
      <c r="J126" s="26"/>
      <c r="K126" s="36"/>
      <c r="L126" s="36"/>
      <c r="M126" s="33"/>
      <c r="N126" s="33"/>
      <c r="O126" s="31"/>
      <c r="P126" s="31"/>
      <c r="Q126" s="28"/>
      <c r="R126" s="28"/>
      <c r="S126" s="26"/>
      <c r="T126" s="26"/>
      <c r="U126" s="21">
        <v>80</v>
      </c>
      <c r="V126" s="21" t="s">
        <v>31</v>
      </c>
      <c r="W126" s="2"/>
      <c r="X126" s="2"/>
      <c r="Y126" s="8">
        <v>66</v>
      </c>
      <c r="Z126" s="8" t="s">
        <v>33</v>
      </c>
      <c r="AA126" s="14">
        <v>80</v>
      </c>
      <c r="AB126" s="14" t="s">
        <v>30</v>
      </c>
      <c r="AC126" s="11">
        <v>68</v>
      </c>
      <c r="AD126" s="11" t="s">
        <v>30</v>
      </c>
      <c r="AE126" s="43">
        <f t="shared" si="2"/>
        <v>386</v>
      </c>
      <c r="AF126" s="43">
        <f t="shared" si="3"/>
        <v>77.2</v>
      </c>
      <c r="AG126" s="11"/>
      <c r="AH126" s="2" t="s">
        <v>29</v>
      </c>
    </row>
    <row r="127" spans="1:34" x14ac:dyDescent="0.3">
      <c r="A127" s="42"/>
      <c r="B127" s="42">
        <v>15609760</v>
      </c>
      <c r="C127" s="42" t="s">
        <v>72</v>
      </c>
      <c r="D127" s="42" t="s">
        <v>194</v>
      </c>
      <c r="E127" s="39">
        <v>81</v>
      </c>
      <c r="F127" s="39" t="s">
        <v>33</v>
      </c>
      <c r="G127" s="21">
        <v>74</v>
      </c>
      <c r="H127" s="21" t="s">
        <v>30</v>
      </c>
      <c r="I127" s="26"/>
      <c r="J127" s="26"/>
      <c r="K127" s="36"/>
      <c r="L127" s="36"/>
      <c r="M127" s="33"/>
      <c r="N127" s="33"/>
      <c r="O127" s="31"/>
      <c r="P127" s="31"/>
      <c r="Q127" s="28"/>
      <c r="R127" s="28"/>
      <c r="S127" s="26"/>
      <c r="T127" s="26"/>
      <c r="U127" s="22"/>
      <c r="V127" s="22"/>
      <c r="W127" s="2">
        <v>84</v>
      </c>
      <c r="X127" s="2" t="s">
        <v>38</v>
      </c>
      <c r="Y127" s="8">
        <v>50</v>
      </c>
      <c r="Z127" s="8" t="s">
        <v>36</v>
      </c>
      <c r="AA127" s="14">
        <v>79</v>
      </c>
      <c r="AB127" s="14" t="s">
        <v>30</v>
      </c>
      <c r="AC127" s="11">
        <v>64</v>
      </c>
      <c r="AD127" s="11" t="s">
        <v>33</v>
      </c>
      <c r="AE127" s="43">
        <f t="shared" si="2"/>
        <v>348</v>
      </c>
      <c r="AF127" s="43">
        <f t="shared" si="3"/>
        <v>69.599999999999994</v>
      </c>
      <c r="AG127" s="11"/>
      <c r="AH127" s="2" t="s">
        <v>29</v>
      </c>
    </row>
    <row r="128" spans="1:34" x14ac:dyDescent="0.3">
      <c r="A128" s="42"/>
      <c r="B128" s="42">
        <v>15609761</v>
      </c>
      <c r="C128" s="42" t="s">
        <v>72</v>
      </c>
      <c r="D128" s="42" t="s">
        <v>195</v>
      </c>
      <c r="E128" s="39">
        <v>72</v>
      </c>
      <c r="F128" s="39" t="s">
        <v>32</v>
      </c>
      <c r="G128" s="21"/>
      <c r="H128" s="21"/>
      <c r="I128" s="26"/>
      <c r="J128" s="26"/>
      <c r="K128" s="36"/>
      <c r="L128" s="36"/>
      <c r="M128" s="33"/>
      <c r="N128" s="33"/>
      <c r="O128" s="31"/>
      <c r="P128" s="31"/>
      <c r="Q128" s="28"/>
      <c r="R128" s="28"/>
      <c r="S128" s="26"/>
      <c r="T128" s="26"/>
      <c r="U128" s="21">
        <v>64</v>
      </c>
      <c r="V128" s="21" t="s">
        <v>32</v>
      </c>
      <c r="W128" s="2">
        <v>73</v>
      </c>
      <c r="X128" s="2" t="s">
        <v>33</v>
      </c>
      <c r="Y128" s="8">
        <v>40</v>
      </c>
      <c r="Z128" s="8" t="s">
        <v>41</v>
      </c>
      <c r="AA128" s="14">
        <v>64</v>
      </c>
      <c r="AB128" s="14" t="s">
        <v>36</v>
      </c>
      <c r="AC128" s="11">
        <v>48</v>
      </c>
      <c r="AD128" s="11" t="s">
        <v>36</v>
      </c>
      <c r="AE128" s="43">
        <f t="shared" si="2"/>
        <v>288</v>
      </c>
      <c r="AF128" s="43">
        <f t="shared" si="3"/>
        <v>57.6</v>
      </c>
      <c r="AG128" s="11"/>
      <c r="AH128" s="2" t="s">
        <v>29</v>
      </c>
    </row>
    <row r="129" spans="1:34" x14ac:dyDescent="0.3">
      <c r="A129" s="42"/>
      <c r="B129" s="42">
        <v>15609762</v>
      </c>
      <c r="C129" s="42" t="s">
        <v>72</v>
      </c>
      <c r="D129" s="42" t="s">
        <v>196</v>
      </c>
      <c r="E129" s="39">
        <v>71</v>
      </c>
      <c r="F129" s="39" t="s">
        <v>32</v>
      </c>
      <c r="G129" s="21">
        <v>59</v>
      </c>
      <c r="H129" s="21" t="s">
        <v>32</v>
      </c>
      <c r="I129" s="26"/>
      <c r="J129" s="26"/>
      <c r="K129" s="36"/>
      <c r="L129" s="36"/>
      <c r="M129" s="33"/>
      <c r="N129" s="33"/>
      <c r="O129" s="31"/>
      <c r="P129" s="31"/>
      <c r="Q129" s="28"/>
      <c r="R129" s="28"/>
      <c r="S129" s="26"/>
      <c r="T129" s="26"/>
      <c r="U129" s="22"/>
      <c r="V129" s="22"/>
      <c r="W129" s="2">
        <v>61</v>
      </c>
      <c r="X129" s="2" t="s">
        <v>42</v>
      </c>
      <c r="Y129" s="8">
        <v>58</v>
      </c>
      <c r="Z129" s="8" t="s">
        <v>32</v>
      </c>
      <c r="AA129" s="14">
        <v>63</v>
      </c>
      <c r="AB129" s="14" t="s">
        <v>36</v>
      </c>
      <c r="AC129" s="11">
        <v>58</v>
      </c>
      <c r="AD129" s="11" t="s">
        <v>32</v>
      </c>
      <c r="AE129" s="43">
        <f t="shared" si="2"/>
        <v>309</v>
      </c>
      <c r="AF129" s="43">
        <f t="shared" si="3"/>
        <v>61.8</v>
      </c>
      <c r="AG129" s="11"/>
      <c r="AH129" s="2" t="s">
        <v>29</v>
      </c>
    </row>
    <row r="130" spans="1:34" x14ac:dyDescent="0.3">
      <c r="A130" s="42"/>
      <c r="B130" s="42">
        <v>15609763</v>
      </c>
      <c r="C130" s="42" t="s">
        <v>72</v>
      </c>
      <c r="D130" s="42" t="s">
        <v>197</v>
      </c>
      <c r="E130" s="39">
        <v>92</v>
      </c>
      <c r="F130" s="39" t="s">
        <v>28</v>
      </c>
      <c r="G130" s="21">
        <v>60</v>
      </c>
      <c r="H130" s="21" t="s">
        <v>32</v>
      </c>
      <c r="I130" s="26"/>
      <c r="J130" s="26"/>
      <c r="K130" s="36"/>
      <c r="L130" s="36"/>
      <c r="M130" s="33"/>
      <c r="N130" s="33"/>
      <c r="O130" s="31"/>
      <c r="P130" s="31"/>
      <c r="Q130" s="28"/>
      <c r="R130" s="28"/>
      <c r="S130" s="26"/>
      <c r="T130" s="26"/>
      <c r="U130" s="22"/>
      <c r="V130" s="22"/>
      <c r="W130" s="2">
        <v>86</v>
      </c>
      <c r="X130" s="2" t="s">
        <v>38</v>
      </c>
      <c r="Y130" s="8">
        <v>51</v>
      </c>
      <c r="Z130" s="8" t="s">
        <v>36</v>
      </c>
      <c r="AA130" s="14">
        <v>82</v>
      </c>
      <c r="AB130" s="14" t="s">
        <v>31</v>
      </c>
      <c r="AC130" s="11">
        <v>66</v>
      </c>
      <c r="AD130" s="11" t="s">
        <v>30</v>
      </c>
      <c r="AE130" s="43">
        <f t="shared" si="2"/>
        <v>351</v>
      </c>
      <c r="AF130" s="43">
        <f t="shared" si="3"/>
        <v>70.2</v>
      </c>
      <c r="AG130" s="11"/>
      <c r="AH130" s="2" t="s">
        <v>29</v>
      </c>
    </row>
    <row r="131" spans="1:34" x14ac:dyDescent="0.3">
      <c r="A131" s="42"/>
      <c r="B131" s="42">
        <v>15609764</v>
      </c>
      <c r="C131" s="42" t="s">
        <v>68</v>
      </c>
      <c r="D131" s="42" t="s">
        <v>198</v>
      </c>
      <c r="E131" s="39">
        <v>89</v>
      </c>
      <c r="F131" s="39" t="s">
        <v>31</v>
      </c>
      <c r="G131" s="21"/>
      <c r="H131" s="21"/>
      <c r="I131" s="26"/>
      <c r="J131" s="26"/>
      <c r="K131" s="36"/>
      <c r="L131" s="36"/>
      <c r="M131" s="33"/>
      <c r="N131" s="33"/>
      <c r="O131" s="31"/>
      <c r="P131" s="31"/>
      <c r="Q131" s="28"/>
      <c r="R131" s="28"/>
      <c r="S131" s="26"/>
      <c r="T131" s="26"/>
      <c r="U131" s="21">
        <v>77</v>
      </c>
      <c r="V131" s="21" t="s">
        <v>30</v>
      </c>
      <c r="W131" s="2"/>
      <c r="X131" s="2"/>
      <c r="Y131" s="8">
        <v>63</v>
      </c>
      <c r="Z131" s="8" t="s">
        <v>32</v>
      </c>
      <c r="AA131" s="14">
        <v>77</v>
      </c>
      <c r="AB131" s="14" t="s">
        <v>30</v>
      </c>
      <c r="AC131" s="11">
        <v>57</v>
      </c>
      <c r="AD131" s="11" t="s">
        <v>32</v>
      </c>
      <c r="AE131" s="43">
        <f t="shared" si="2"/>
        <v>363</v>
      </c>
      <c r="AF131" s="43">
        <f t="shared" si="3"/>
        <v>72.599999999999994</v>
      </c>
      <c r="AG131" s="11"/>
      <c r="AH131" s="2" t="s">
        <v>29</v>
      </c>
    </row>
    <row r="132" spans="1:34" x14ac:dyDescent="0.3">
      <c r="A132" s="42"/>
      <c r="B132" s="42">
        <v>15609766</v>
      </c>
      <c r="C132" s="42" t="s">
        <v>68</v>
      </c>
      <c r="D132" s="42" t="s">
        <v>200</v>
      </c>
      <c r="E132" s="39">
        <v>79</v>
      </c>
      <c r="F132" s="39" t="s">
        <v>33</v>
      </c>
      <c r="G132" s="21"/>
      <c r="H132" s="21"/>
      <c r="I132" s="26"/>
      <c r="J132" s="26"/>
      <c r="K132" s="36"/>
      <c r="L132" s="36"/>
      <c r="M132" s="33"/>
      <c r="N132" s="33"/>
      <c r="O132" s="31"/>
      <c r="P132" s="31"/>
      <c r="Q132" s="28"/>
      <c r="R132" s="28"/>
      <c r="S132" s="26">
        <v>80</v>
      </c>
      <c r="T132" s="26" t="s">
        <v>33</v>
      </c>
      <c r="U132" s="22"/>
      <c r="V132" s="22"/>
      <c r="W132" s="2">
        <v>84</v>
      </c>
      <c r="X132" s="2" t="s">
        <v>38</v>
      </c>
      <c r="Y132" s="8">
        <v>75</v>
      </c>
      <c r="Z132" s="8" t="s">
        <v>30</v>
      </c>
      <c r="AA132" s="14">
        <v>78</v>
      </c>
      <c r="AB132" s="14" t="s">
        <v>30</v>
      </c>
      <c r="AC132" s="11">
        <v>62</v>
      </c>
      <c r="AD132" s="11" t="s">
        <v>33</v>
      </c>
      <c r="AE132" s="43">
        <f t="shared" si="2"/>
        <v>374</v>
      </c>
      <c r="AF132" s="43">
        <f t="shared" si="3"/>
        <v>74.8</v>
      </c>
      <c r="AG132" s="11"/>
      <c r="AH132" s="2" t="s">
        <v>29</v>
      </c>
    </row>
  </sheetData>
  <autoFilter ref="A11:AI132" xr:uid="{84C63586-396E-4D9B-AB6E-F066C5A5478D}"/>
  <mergeCells count="18">
    <mergeCell ref="Y10:Z10"/>
    <mergeCell ref="AA10:AB10"/>
    <mergeCell ref="E10:F10"/>
    <mergeCell ref="G10:H10"/>
    <mergeCell ref="I10:J10"/>
    <mergeCell ref="K10:L10"/>
    <mergeCell ref="M10:N10"/>
    <mergeCell ref="O10:P10"/>
    <mergeCell ref="W12:X12"/>
    <mergeCell ref="Q10:R10"/>
    <mergeCell ref="S10:T10"/>
    <mergeCell ref="U10:V10"/>
    <mergeCell ref="W10:X10"/>
    <mergeCell ref="AC10:AD10"/>
    <mergeCell ref="AE10:AE11"/>
    <mergeCell ref="AF10:AF11"/>
    <mergeCell ref="AG10:AG11"/>
    <mergeCell ref="AH10:AH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F6D5-866F-4D8E-88EE-94EED4C91B78}">
  <dimension ref="A9:AA328"/>
  <sheetViews>
    <sheetView topLeftCell="A310" workbookViewId="0">
      <selection activeCell="E336" sqref="E336"/>
    </sheetView>
  </sheetViews>
  <sheetFormatPr defaultRowHeight="14.4" x14ac:dyDescent="0.3"/>
  <cols>
    <col min="2" max="2" width="10.33203125" bestFit="1" customWidth="1"/>
    <col min="3" max="3" width="7" customWidth="1"/>
    <col min="4" max="4" width="29" bestFit="1" customWidth="1"/>
    <col min="5" max="22" width="5.77734375" customWidth="1"/>
    <col min="23" max="23" width="5" bestFit="1" customWidth="1"/>
    <col min="24" max="24" width="4.33203125" bestFit="1" customWidth="1"/>
    <col min="25" max="25" width="4.5546875" bestFit="1" customWidth="1"/>
    <col min="26" max="26" width="9.6640625" bestFit="1" customWidth="1"/>
    <col min="27" max="27" width="10.33203125" bestFit="1" customWidth="1"/>
  </cols>
  <sheetData>
    <row r="9" spans="1:26" x14ac:dyDescent="0.3">
      <c r="B9" t="s">
        <v>66</v>
      </c>
      <c r="C9">
        <v>-34</v>
      </c>
      <c r="D9" t="s">
        <v>67</v>
      </c>
    </row>
    <row r="10" spans="1:26" x14ac:dyDescent="0.3">
      <c r="A10" t="s">
        <v>213</v>
      </c>
      <c r="B10" t="s">
        <v>207</v>
      </c>
      <c r="C10" t="s">
        <v>208</v>
      </c>
      <c r="D10" t="s">
        <v>209</v>
      </c>
      <c r="E10" t="s">
        <v>210</v>
      </c>
    </row>
    <row r="11" spans="1:26" x14ac:dyDescent="0.3">
      <c r="E11" s="1" t="s">
        <v>211</v>
      </c>
      <c r="F11" s="1" t="s">
        <v>212</v>
      </c>
      <c r="G11" s="1" t="s">
        <v>211</v>
      </c>
      <c r="H11" s="1" t="s">
        <v>212</v>
      </c>
      <c r="I11" s="1" t="s">
        <v>211</v>
      </c>
      <c r="J11" s="1" t="s">
        <v>212</v>
      </c>
      <c r="K11" s="1" t="s">
        <v>211</v>
      </c>
      <c r="L11" s="1" t="s">
        <v>212</v>
      </c>
      <c r="M11" s="1" t="s">
        <v>211</v>
      </c>
      <c r="N11" s="1" t="s">
        <v>212</v>
      </c>
      <c r="U11" t="s">
        <v>211</v>
      </c>
      <c r="V11" t="s">
        <v>212</v>
      </c>
    </row>
    <row r="12" spans="1:26" x14ac:dyDescent="0.3">
      <c r="B12">
        <v>15609646</v>
      </c>
      <c r="C12" t="s">
        <v>68</v>
      </c>
      <c r="D12" t="s">
        <v>69</v>
      </c>
      <c r="E12">
        <v>301</v>
      </c>
      <c r="G12">
        <v>41</v>
      </c>
      <c r="I12">
        <v>42</v>
      </c>
      <c r="K12">
        <v>43</v>
      </c>
      <c r="M12">
        <v>83</v>
      </c>
      <c r="W12" t="s">
        <v>27</v>
      </c>
      <c r="X12" t="s">
        <v>28</v>
      </c>
      <c r="Y12" t="s">
        <v>27</v>
      </c>
      <c r="Z12" t="s">
        <v>29</v>
      </c>
    </row>
    <row r="13" spans="1:26" x14ac:dyDescent="0.3">
      <c r="E13">
        <v>94</v>
      </c>
      <c r="F13" t="s">
        <v>27</v>
      </c>
      <c r="G13">
        <v>77</v>
      </c>
      <c r="H13" t="s">
        <v>30</v>
      </c>
      <c r="I13">
        <v>81</v>
      </c>
      <c r="J13" t="s">
        <v>31</v>
      </c>
      <c r="K13">
        <v>84</v>
      </c>
      <c r="L13" t="s">
        <v>31</v>
      </c>
      <c r="M13">
        <v>86</v>
      </c>
      <c r="N13" t="s">
        <v>30</v>
      </c>
    </row>
    <row r="14" spans="1:26" x14ac:dyDescent="0.3">
      <c r="B14">
        <v>15609647</v>
      </c>
      <c r="C14" t="s">
        <v>68</v>
      </c>
      <c r="D14" t="s">
        <v>70</v>
      </c>
      <c r="E14">
        <v>301</v>
      </c>
      <c r="G14">
        <v>41</v>
      </c>
      <c r="I14">
        <v>42</v>
      </c>
      <c r="K14">
        <v>43</v>
      </c>
      <c r="M14">
        <v>83</v>
      </c>
      <c r="W14" t="s">
        <v>28</v>
      </c>
      <c r="X14" t="s">
        <v>31</v>
      </c>
      <c r="Y14" t="s">
        <v>27</v>
      </c>
      <c r="Z14" t="s">
        <v>29</v>
      </c>
    </row>
    <row r="15" spans="1:26" x14ac:dyDescent="0.3">
      <c r="E15">
        <v>96</v>
      </c>
      <c r="F15" t="s">
        <v>27</v>
      </c>
      <c r="G15">
        <v>96</v>
      </c>
      <c r="H15" t="s">
        <v>27</v>
      </c>
      <c r="I15">
        <v>95</v>
      </c>
      <c r="J15" t="s">
        <v>27</v>
      </c>
      <c r="K15">
        <v>95</v>
      </c>
      <c r="L15" t="s">
        <v>27</v>
      </c>
      <c r="M15">
        <v>96</v>
      </c>
      <c r="N15" t="s">
        <v>27</v>
      </c>
    </row>
    <row r="17" spans="2:26" x14ac:dyDescent="0.3">
      <c r="B17">
        <v>15609648</v>
      </c>
      <c r="C17" t="s">
        <v>68</v>
      </c>
      <c r="D17" t="s">
        <v>71</v>
      </c>
      <c r="E17">
        <v>301</v>
      </c>
      <c r="G17">
        <v>41</v>
      </c>
      <c r="I17">
        <v>42</v>
      </c>
      <c r="K17">
        <v>43</v>
      </c>
      <c r="M17">
        <v>83</v>
      </c>
      <c r="W17" t="s">
        <v>27</v>
      </c>
      <c r="X17" t="s">
        <v>31</v>
      </c>
      <c r="Y17" t="s">
        <v>28</v>
      </c>
      <c r="Z17" t="s">
        <v>29</v>
      </c>
    </row>
    <row r="18" spans="2:26" x14ac:dyDescent="0.3">
      <c r="E18">
        <v>95</v>
      </c>
      <c r="F18" t="s">
        <v>27</v>
      </c>
      <c r="G18">
        <v>91</v>
      </c>
      <c r="H18" t="s">
        <v>28</v>
      </c>
      <c r="I18">
        <v>84</v>
      </c>
      <c r="J18" t="s">
        <v>31</v>
      </c>
      <c r="K18">
        <v>82</v>
      </c>
      <c r="L18" t="s">
        <v>31</v>
      </c>
      <c r="M18">
        <v>91</v>
      </c>
      <c r="N18" t="s">
        <v>31</v>
      </c>
    </row>
    <row r="19" spans="2:26" x14ac:dyDescent="0.3">
      <c r="B19">
        <v>15609649</v>
      </c>
      <c r="C19" t="s">
        <v>72</v>
      </c>
      <c r="D19" t="s">
        <v>73</v>
      </c>
      <c r="E19">
        <v>301</v>
      </c>
      <c r="G19">
        <v>41</v>
      </c>
      <c r="I19">
        <v>42</v>
      </c>
      <c r="K19">
        <v>43</v>
      </c>
      <c r="M19">
        <v>83</v>
      </c>
      <c r="W19" t="s">
        <v>28</v>
      </c>
      <c r="X19" t="s">
        <v>28</v>
      </c>
      <c r="Y19" t="s">
        <v>28</v>
      </c>
      <c r="Z19" t="s">
        <v>29</v>
      </c>
    </row>
    <row r="20" spans="2:26" x14ac:dyDescent="0.3">
      <c r="E20">
        <v>94</v>
      </c>
      <c r="F20" t="s">
        <v>27</v>
      </c>
      <c r="G20">
        <v>95</v>
      </c>
      <c r="H20" t="s">
        <v>27</v>
      </c>
      <c r="I20">
        <v>95</v>
      </c>
      <c r="J20" t="s">
        <v>27</v>
      </c>
      <c r="K20">
        <v>89</v>
      </c>
      <c r="L20" t="s">
        <v>28</v>
      </c>
      <c r="M20">
        <v>95</v>
      </c>
      <c r="N20" t="s">
        <v>27</v>
      </c>
    </row>
    <row r="21" spans="2:26" x14ac:dyDescent="0.3">
      <c r="B21">
        <v>15609650</v>
      </c>
      <c r="C21" t="s">
        <v>68</v>
      </c>
      <c r="D21" t="s">
        <v>74</v>
      </c>
      <c r="E21">
        <v>301</v>
      </c>
      <c r="G21">
        <v>41</v>
      </c>
      <c r="I21">
        <v>42</v>
      </c>
      <c r="K21">
        <v>43</v>
      </c>
      <c r="M21">
        <v>83</v>
      </c>
      <c r="W21" t="s">
        <v>28</v>
      </c>
      <c r="X21" t="s">
        <v>27</v>
      </c>
      <c r="Y21" t="s">
        <v>28</v>
      </c>
      <c r="Z21" t="s">
        <v>29</v>
      </c>
    </row>
    <row r="22" spans="2:26" x14ac:dyDescent="0.3">
      <c r="E22">
        <v>95</v>
      </c>
      <c r="F22" t="s">
        <v>27</v>
      </c>
      <c r="G22">
        <v>95</v>
      </c>
      <c r="H22" t="s">
        <v>27</v>
      </c>
      <c r="I22">
        <v>91</v>
      </c>
      <c r="J22" t="s">
        <v>28</v>
      </c>
      <c r="K22">
        <v>88</v>
      </c>
      <c r="L22" t="s">
        <v>28</v>
      </c>
      <c r="M22">
        <v>93</v>
      </c>
      <c r="N22" t="s">
        <v>28</v>
      </c>
    </row>
    <row r="23" spans="2:26" x14ac:dyDescent="0.3">
      <c r="B23">
        <v>15609651</v>
      </c>
      <c r="C23" t="s">
        <v>72</v>
      </c>
      <c r="D23" t="s">
        <v>75</v>
      </c>
      <c r="E23">
        <v>301</v>
      </c>
      <c r="G23">
        <v>41</v>
      </c>
      <c r="I23">
        <v>42</v>
      </c>
      <c r="K23">
        <v>43</v>
      </c>
      <c r="M23">
        <v>83</v>
      </c>
      <c r="W23" t="s">
        <v>28</v>
      </c>
      <c r="X23" t="s">
        <v>28</v>
      </c>
      <c r="Y23" t="s">
        <v>28</v>
      </c>
      <c r="Z23" t="s">
        <v>29</v>
      </c>
    </row>
    <row r="24" spans="2:26" x14ac:dyDescent="0.3">
      <c r="E24">
        <v>93</v>
      </c>
      <c r="F24" t="s">
        <v>28</v>
      </c>
      <c r="G24">
        <v>59</v>
      </c>
      <c r="H24" t="s">
        <v>32</v>
      </c>
      <c r="I24">
        <v>73</v>
      </c>
      <c r="J24" t="s">
        <v>30</v>
      </c>
      <c r="K24">
        <v>74</v>
      </c>
      <c r="L24" t="s">
        <v>30</v>
      </c>
      <c r="M24">
        <v>82</v>
      </c>
      <c r="N24" t="s">
        <v>33</v>
      </c>
    </row>
    <row r="25" spans="2:26" x14ac:dyDescent="0.3">
      <c r="B25">
        <v>15609652</v>
      </c>
      <c r="C25" t="s">
        <v>72</v>
      </c>
      <c r="D25" t="s">
        <v>76</v>
      </c>
      <c r="E25">
        <v>301</v>
      </c>
      <c r="G25">
        <v>41</v>
      </c>
      <c r="I25">
        <v>42</v>
      </c>
      <c r="K25">
        <v>43</v>
      </c>
      <c r="M25">
        <v>83</v>
      </c>
      <c r="W25" t="s">
        <v>27</v>
      </c>
      <c r="X25" t="s">
        <v>31</v>
      </c>
      <c r="Y25" t="s">
        <v>27</v>
      </c>
      <c r="Z25" t="s">
        <v>29</v>
      </c>
    </row>
    <row r="26" spans="2:26" x14ac:dyDescent="0.3">
      <c r="E26">
        <v>95</v>
      </c>
      <c r="F26" t="s">
        <v>27</v>
      </c>
      <c r="G26">
        <v>93</v>
      </c>
      <c r="H26" t="s">
        <v>28</v>
      </c>
      <c r="I26">
        <v>87</v>
      </c>
      <c r="J26" t="s">
        <v>28</v>
      </c>
      <c r="K26">
        <v>93</v>
      </c>
      <c r="L26" t="s">
        <v>28</v>
      </c>
      <c r="M26">
        <v>94</v>
      </c>
      <c r="N26" t="s">
        <v>28</v>
      </c>
    </row>
    <row r="27" spans="2:26" x14ac:dyDescent="0.3">
      <c r="B27">
        <v>15609653</v>
      </c>
      <c r="C27" t="s">
        <v>72</v>
      </c>
      <c r="D27" t="s">
        <v>77</v>
      </c>
      <c r="E27">
        <v>301</v>
      </c>
      <c r="G27">
        <v>41</v>
      </c>
      <c r="I27">
        <v>42</v>
      </c>
      <c r="K27">
        <v>43</v>
      </c>
      <c r="M27">
        <v>83</v>
      </c>
      <c r="W27" t="s">
        <v>28</v>
      </c>
      <c r="X27" t="s">
        <v>27</v>
      </c>
      <c r="Y27" t="s">
        <v>28</v>
      </c>
      <c r="Z27" t="s">
        <v>29</v>
      </c>
    </row>
    <row r="28" spans="2:26" x14ac:dyDescent="0.3">
      <c r="E28">
        <v>89</v>
      </c>
      <c r="F28" t="s">
        <v>31</v>
      </c>
      <c r="G28">
        <v>65</v>
      </c>
      <c r="H28" t="s">
        <v>33</v>
      </c>
      <c r="I28">
        <v>79</v>
      </c>
      <c r="J28" t="s">
        <v>31</v>
      </c>
      <c r="K28">
        <v>80</v>
      </c>
      <c r="L28" t="s">
        <v>31</v>
      </c>
      <c r="M28">
        <v>83</v>
      </c>
      <c r="N28" t="s">
        <v>33</v>
      </c>
    </row>
    <row r="29" spans="2:26" x14ac:dyDescent="0.3">
      <c r="B29">
        <v>15609654</v>
      </c>
      <c r="C29" t="s">
        <v>72</v>
      </c>
      <c r="D29" t="s">
        <v>78</v>
      </c>
      <c r="E29">
        <v>301</v>
      </c>
      <c r="G29">
        <v>41</v>
      </c>
      <c r="I29">
        <v>42</v>
      </c>
      <c r="K29">
        <v>43</v>
      </c>
      <c r="M29">
        <v>83</v>
      </c>
      <c r="W29" t="s">
        <v>28</v>
      </c>
      <c r="X29" t="s">
        <v>28</v>
      </c>
      <c r="Y29" t="s">
        <v>28</v>
      </c>
      <c r="Z29" t="s">
        <v>29</v>
      </c>
    </row>
    <row r="30" spans="2:26" x14ac:dyDescent="0.3">
      <c r="E30">
        <v>86</v>
      </c>
      <c r="F30" t="s">
        <v>31</v>
      </c>
      <c r="G30">
        <v>92</v>
      </c>
      <c r="H30" t="s">
        <v>28</v>
      </c>
      <c r="I30">
        <v>87</v>
      </c>
      <c r="J30" t="s">
        <v>28</v>
      </c>
      <c r="K30">
        <v>89</v>
      </c>
      <c r="L30" t="s">
        <v>28</v>
      </c>
      <c r="M30">
        <v>91</v>
      </c>
      <c r="N30" t="s">
        <v>31</v>
      </c>
    </row>
    <row r="31" spans="2:26" x14ac:dyDescent="0.3">
      <c r="B31">
        <v>15609655</v>
      </c>
      <c r="C31" t="s">
        <v>68</v>
      </c>
      <c r="D31" t="s">
        <v>79</v>
      </c>
      <c r="E31">
        <v>301</v>
      </c>
      <c r="G31">
        <v>41</v>
      </c>
      <c r="I31">
        <v>42</v>
      </c>
      <c r="K31">
        <v>43</v>
      </c>
      <c r="M31">
        <v>83</v>
      </c>
      <c r="W31" t="s">
        <v>27</v>
      </c>
      <c r="X31" t="s">
        <v>27</v>
      </c>
      <c r="Y31" t="s">
        <v>27</v>
      </c>
      <c r="Z31" t="s">
        <v>29</v>
      </c>
    </row>
    <row r="32" spans="2:26" x14ac:dyDescent="0.3">
      <c r="E32">
        <v>93</v>
      </c>
      <c r="F32" t="s">
        <v>28</v>
      </c>
      <c r="G32">
        <v>63</v>
      </c>
      <c r="H32" t="s">
        <v>33</v>
      </c>
      <c r="I32">
        <v>73</v>
      </c>
      <c r="J32" t="s">
        <v>30</v>
      </c>
      <c r="K32">
        <v>70</v>
      </c>
      <c r="L32" t="s">
        <v>33</v>
      </c>
      <c r="M32">
        <v>77</v>
      </c>
      <c r="N32" t="s">
        <v>32</v>
      </c>
    </row>
    <row r="33" spans="2:26" x14ac:dyDescent="0.3">
      <c r="B33">
        <v>15609656</v>
      </c>
      <c r="C33" t="s">
        <v>72</v>
      </c>
      <c r="D33" t="s">
        <v>80</v>
      </c>
      <c r="E33">
        <v>301</v>
      </c>
      <c r="G33">
        <v>41</v>
      </c>
      <c r="I33">
        <v>42</v>
      </c>
      <c r="K33">
        <v>43</v>
      </c>
      <c r="M33">
        <v>83</v>
      </c>
      <c r="W33" t="s">
        <v>28</v>
      </c>
      <c r="X33" t="s">
        <v>28</v>
      </c>
      <c r="Y33" t="s">
        <v>28</v>
      </c>
      <c r="Z33" t="s">
        <v>29</v>
      </c>
    </row>
    <row r="34" spans="2:26" x14ac:dyDescent="0.3">
      <c r="E34">
        <v>95</v>
      </c>
      <c r="F34" t="s">
        <v>27</v>
      </c>
      <c r="G34">
        <v>100</v>
      </c>
      <c r="H34" t="s">
        <v>27</v>
      </c>
      <c r="I34">
        <v>95</v>
      </c>
      <c r="J34" t="s">
        <v>27</v>
      </c>
      <c r="K34">
        <v>95</v>
      </c>
      <c r="L34" t="s">
        <v>27</v>
      </c>
      <c r="M34">
        <v>97</v>
      </c>
      <c r="N34" t="s">
        <v>27</v>
      </c>
    </row>
    <row r="35" spans="2:26" x14ac:dyDescent="0.3">
      <c r="B35">
        <v>15609657</v>
      </c>
      <c r="C35" t="s">
        <v>72</v>
      </c>
      <c r="D35" t="s">
        <v>81</v>
      </c>
      <c r="E35">
        <v>301</v>
      </c>
      <c r="G35">
        <v>41</v>
      </c>
      <c r="I35">
        <v>42</v>
      </c>
      <c r="K35">
        <v>43</v>
      </c>
      <c r="M35">
        <v>83</v>
      </c>
      <c r="W35" t="s">
        <v>28</v>
      </c>
      <c r="X35" t="s">
        <v>28</v>
      </c>
      <c r="Y35" t="s">
        <v>28</v>
      </c>
      <c r="Z35" t="s">
        <v>29</v>
      </c>
    </row>
    <row r="36" spans="2:26" x14ac:dyDescent="0.3">
      <c r="E36">
        <v>93</v>
      </c>
      <c r="F36" t="s">
        <v>28</v>
      </c>
      <c r="G36">
        <v>83</v>
      </c>
      <c r="H36" t="s">
        <v>31</v>
      </c>
      <c r="I36">
        <v>95</v>
      </c>
      <c r="J36" t="s">
        <v>27</v>
      </c>
      <c r="K36">
        <v>88</v>
      </c>
      <c r="L36" t="s">
        <v>28</v>
      </c>
      <c r="M36">
        <v>92</v>
      </c>
      <c r="N36" t="s">
        <v>31</v>
      </c>
    </row>
    <row r="38" spans="2:26" x14ac:dyDescent="0.3">
      <c r="B38">
        <v>15609658</v>
      </c>
      <c r="C38" t="s">
        <v>72</v>
      </c>
      <c r="D38" t="s">
        <v>82</v>
      </c>
      <c r="E38">
        <v>301</v>
      </c>
      <c r="G38">
        <v>41</v>
      </c>
      <c r="I38">
        <v>42</v>
      </c>
      <c r="K38">
        <v>43</v>
      </c>
      <c r="M38">
        <v>83</v>
      </c>
      <c r="W38" t="s">
        <v>28</v>
      </c>
      <c r="X38" t="s">
        <v>28</v>
      </c>
      <c r="Y38" t="s">
        <v>28</v>
      </c>
      <c r="Z38" t="s">
        <v>29</v>
      </c>
    </row>
    <row r="39" spans="2:26" x14ac:dyDescent="0.3">
      <c r="E39">
        <v>94</v>
      </c>
      <c r="F39" t="s">
        <v>27</v>
      </c>
      <c r="G39">
        <v>94</v>
      </c>
      <c r="H39" t="s">
        <v>28</v>
      </c>
      <c r="I39">
        <v>94</v>
      </c>
      <c r="J39" t="s">
        <v>27</v>
      </c>
      <c r="K39">
        <v>95</v>
      </c>
      <c r="L39" t="s">
        <v>27</v>
      </c>
      <c r="M39">
        <v>93</v>
      </c>
      <c r="N39" t="s">
        <v>28</v>
      </c>
    </row>
    <row r="40" spans="2:26" x14ac:dyDescent="0.3">
      <c r="B40">
        <v>15609659</v>
      </c>
      <c r="C40" t="s">
        <v>72</v>
      </c>
      <c r="D40" t="s">
        <v>83</v>
      </c>
      <c r="E40">
        <v>301</v>
      </c>
      <c r="G40">
        <v>41</v>
      </c>
      <c r="I40">
        <v>42</v>
      </c>
      <c r="K40">
        <v>43</v>
      </c>
      <c r="M40">
        <v>83</v>
      </c>
      <c r="W40" t="s">
        <v>31</v>
      </c>
      <c r="X40" t="s">
        <v>31</v>
      </c>
      <c r="Y40" t="s">
        <v>31</v>
      </c>
      <c r="Z40" t="s">
        <v>29</v>
      </c>
    </row>
    <row r="41" spans="2:26" x14ac:dyDescent="0.3">
      <c r="E41">
        <v>95</v>
      </c>
      <c r="F41" t="s">
        <v>27</v>
      </c>
      <c r="G41">
        <v>96</v>
      </c>
      <c r="H41" t="s">
        <v>27</v>
      </c>
      <c r="I41">
        <v>95</v>
      </c>
      <c r="J41" t="s">
        <v>27</v>
      </c>
      <c r="K41">
        <v>95</v>
      </c>
      <c r="L41" t="s">
        <v>27</v>
      </c>
      <c r="M41">
        <v>94</v>
      </c>
      <c r="N41" t="s">
        <v>28</v>
      </c>
    </row>
    <row r="42" spans="2:26" x14ac:dyDescent="0.3">
      <c r="B42">
        <v>15609660</v>
      </c>
      <c r="C42" t="s">
        <v>68</v>
      </c>
      <c r="D42" t="s">
        <v>84</v>
      </c>
      <c r="E42">
        <v>301</v>
      </c>
      <c r="G42">
        <v>41</v>
      </c>
      <c r="I42">
        <v>42</v>
      </c>
      <c r="K42">
        <v>43</v>
      </c>
      <c r="M42">
        <v>83</v>
      </c>
      <c r="W42" t="s">
        <v>27</v>
      </c>
      <c r="X42" t="s">
        <v>27</v>
      </c>
      <c r="Y42" t="s">
        <v>27</v>
      </c>
      <c r="Z42" t="s">
        <v>29</v>
      </c>
    </row>
    <row r="43" spans="2:26" x14ac:dyDescent="0.3">
      <c r="E43">
        <v>94</v>
      </c>
      <c r="F43" t="s">
        <v>27</v>
      </c>
      <c r="G43">
        <v>93</v>
      </c>
      <c r="H43" t="s">
        <v>28</v>
      </c>
      <c r="I43">
        <v>93</v>
      </c>
      <c r="J43" t="s">
        <v>28</v>
      </c>
      <c r="K43">
        <v>82</v>
      </c>
      <c r="L43" t="s">
        <v>31</v>
      </c>
      <c r="M43">
        <v>94</v>
      </c>
      <c r="N43" t="s">
        <v>28</v>
      </c>
    </row>
    <row r="44" spans="2:26" x14ac:dyDescent="0.3">
      <c r="B44">
        <v>15609661</v>
      </c>
      <c r="C44" t="s">
        <v>68</v>
      </c>
      <c r="D44" t="s">
        <v>85</v>
      </c>
      <c r="E44">
        <v>301</v>
      </c>
      <c r="G44">
        <v>41</v>
      </c>
      <c r="I44">
        <v>42</v>
      </c>
      <c r="K44">
        <v>43</v>
      </c>
      <c r="M44">
        <v>83</v>
      </c>
      <c r="U44">
        <v>4</v>
      </c>
      <c r="V44">
        <v>8</v>
      </c>
      <c r="W44" t="s">
        <v>27</v>
      </c>
      <c r="X44" t="s">
        <v>27</v>
      </c>
      <c r="Y44" t="s">
        <v>27</v>
      </c>
      <c r="Z44" t="s">
        <v>29</v>
      </c>
    </row>
    <row r="45" spans="2:26" x14ac:dyDescent="0.3">
      <c r="E45">
        <v>94</v>
      </c>
      <c r="F45" t="s">
        <v>27</v>
      </c>
      <c r="G45">
        <v>64</v>
      </c>
      <c r="H45" t="s">
        <v>33</v>
      </c>
      <c r="I45">
        <v>51</v>
      </c>
      <c r="J45" t="s">
        <v>34</v>
      </c>
      <c r="K45">
        <v>63</v>
      </c>
      <c r="L45" t="s">
        <v>32</v>
      </c>
      <c r="M45">
        <v>85</v>
      </c>
      <c r="N45" t="s">
        <v>30</v>
      </c>
      <c r="U45">
        <v>98</v>
      </c>
      <c r="V45" t="s">
        <v>35</v>
      </c>
      <c r="W45">
        <v>1</v>
      </c>
    </row>
    <row r="46" spans="2:26" x14ac:dyDescent="0.3">
      <c r="B46">
        <v>15609662</v>
      </c>
      <c r="C46" t="s">
        <v>72</v>
      </c>
      <c r="D46" t="s">
        <v>86</v>
      </c>
      <c r="E46">
        <v>301</v>
      </c>
      <c r="G46">
        <v>41</v>
      </c>
      <c r="I46">
        <v>42</v>
      </c>
      <c r="K46">
        <v>43</v>
      </c>
      <c r="M46">
        <v>83</v>
      </c>
      <c r="W46" t="s">
        <v>27</v>
      </c>
      <c r="X46" t="s">
        <v>27</v>
      </c>
      <c r="Y46" t="s">
        <v>27</v>
      </c>
      <c r="Z46" t="s">
        <v>29</v>
      </c>
    </row>
    <row r="47" spans="2:26" x14ac:dyDescent="0.3">
      <c r="E47">
        <v>99</v>
      </c>
      <c r="F47" t="s">
        <v>27</v>
      </c>
      <c r="G47">
        <v>98</v>
      </c>
      <c r="H47" t="s">
        <v>27</v>
      </c>
      <c r="I47">
        <v>95</v>
      </c>
      <c r="J47" t="s">
        <v>27</v>
      </c>
      <c r="K47">
        <v>95</v>
      </c>
      <c r="L47" t="s">
        <v>27</v>
      </c>
      <c r="M47">
        <v>98</v>
      </c>
      <c r="N47" t="s">
        <v>27</v>
      </c>
    </row>
    <row r="48" spans="2:26" x14ac:dyDescent="0.3">
      <c r="B48">
        <v>15609663</v>
      </c>
      <c r="C48" t="s">
        <v>68</v>
      </c>
      <c r="D48" t="s">
        <v>87</v>
      </c>
      <c r="E48">
        <v>301</v>
      </c>
      <c r="G48">
        <v>41</v>
      </c>
      <c r="I48">
        <v>42</v>
      </c>
      <c r="K48">
        <v>43</v>
      </c>
      <c r="M48">
        <v>83</v>
      </c>
      <c r="U48">
        <v>4</v>
      </c>
      <c r="V48">
        <v>8</v>
      </c>
      <c r="W48" t="s">
        <v>31</v>
      </c>
      <c r="X48" t="s">
        <v>31</v>
      </c>
      <c r="Y48" t="s">
        <v>31</v>
      </c>
      <c r="Z48" t="s">
        <v>29</v>
      </c>
    </row>
    <row r="49" spans="2:26" x14ac:dyDescent="0.3">
      <c r="E49">
        <v>92</v>
      </c>
      <c r="F49" t="s">
        <v>28</v>
      </c>
      <c r="G49">
        <v>56</v>
      </c>
      <c r="H49" t="s">
        <v>36</v>
      </c>
      <c r="I49">
        <v>55</v>
      </c>
      <c r="J49" t="s">
        <v>34</v>
      </c>
      <c r="K49">
        <v>54</v>
      </c>
      <c r="L49" t="s">
        <v>34</v>
      </c>
      <c r="M49">
        <v>77</v>
      </c>
      <c r="N49" t="s">
        <v>32</v>
      </c>
      <c r="U49">
        <v>76</v>
      </c>
      <c r="V49" t="s">
        <v>37</v>
      </c>
      <c r="W49">
        <v>1</v>
      </c>
    </row>
    <row r="50" spans="2:26" x14ac:dyDescent="0.3">
      <c r="B50">
        <v>15609664</v>
      </c>
      <c r="C50" t="s">
        <v>72</v>
      </c>
      <c r="D50" t="s">
        <v>88</v>
      </c>
      <c r="E50">
        <v>301</v>
      </c>
      <c r="G50">
        <v>41</v>
      </c>
      <c r="I50">
        <v>42</v>
      </c>
      <c r="K50">
        <v>43</v>
      </c>
      <c r="M50">
        <v>83</v>
      </c>
      <c r="W50" t="s">
        <v>27</v>
      </c>
      <c r="X50" t="s">
        <v>28</v>
      </c>
      <c r="Y50" t="s">
        <v>27</v>
      </c>
      <c r="Z50" t="s">
        <v>29</v>
      </c>
    </row>
    <row r="51" spans="2:26" x14ac:dyDescent="0.3">
      <c r="E51">
        <v>95</v>
      </c>
      <c r="F51" t="s">
        <v>27</v>
      </c>
      <c r="G51">
        <v>98</v>
      </c>
      <c r="H51" t="s">
        <v>27</v>
      </c>
      <c r="I51">
        <v>95</v>
      </c>
      <c r="J51" t="s">
        <v>27</v>
      </c>
      <c r="K51">
        <v>95</v>
      </c>
      <c r="L51" t="s">
        <v>27</v>
      </c>
      <c r="M51">
        <v>97</v>
      </c>
      <c r="N51" t="s">
        <v>27</v>
      </c>
    </row>
    <row r="52" spans="2:26" x14ac:dyDescent="0.3">
      <c r="B52">
        <v>15609665</v>
      </c>
      <c r="C52" t="s">
        <v>72</v>
      </c>
      <c r="D52" t="s">
        <v>89</v>
      </c>
      <c r="E52">
        <v>301</v>
      </c>
      <c r="G52">
        <v>41</v>
      </c>
      <c r="I52">
        <v>42</v>
      </c>
      <c r="K52">
        <v>43</v>
      </c>
      <c r="M52">
        <v>83</v>
      </c>
      <c r="W52" t="s">
        <v>27</v>
      </c>
      <c r="X52" t="s">
        <v>27</v>
      </c>
      <c r="Y52" t="s">
        <v>27</v>
      </c>
      <c r="Z52" t="s">
        <v>29</v>
      </c>
    </row>
    <row r="53" spans="2:26" x14ac:dyDescent="0.3">
      <c r="E53">
        <v>94</v>
      </c>
      <c r="F53" t="s">
        <v>27</v>
      </c>
      <c r="G53">
        <v>74</v>
      </c>
      <c r="H53" t="s">
        <v>30</v>
      </c>
      <c r="I53">
        <v>82</v>
      </c>
      <c r="J53" t="s">
        <v>31</v>
      </c>
      <c r="K53">
        <v>82</v>
      </c>
      <c r="L53" t="s">
        <v>31</v>
      </c>
      <c r="M53">
        <v>86</v>
      </c>
      <c r="N53" t="s">
        <v>30</v>
      </c>
    </row>
    <row r="54" spans="2:26" x14ac:dyDescent="0.3">
      <c r="B54">
        <v>15609666</v>
      </c>
      <c r="C54" t="s">
        <v>68</v>
      </c>
      <c r="D54" t="s">
        <v>90</v>
      </c>
      <c r="E54">
        <v>301</v>
      </c>
      <c r="G54">
        <v>41</v>
      </c>
      <c r="I54">
        <v>42</v>
      </c>
      <c r="K54">
        <v>43</v>
      </c>
      <c r="M54">
        <v>83</v>
      </c>
      <c r="W54" t="s">
        <v>28</v>
      </c>
      <c r="X54" t="s">
        <v>28</v>
      </c>
      <c r="Y54" t="s">
        <v>28</v>
      </c>
      <c r="Z54" t="s">
        <v>29</v>
      </c>
    </row>
    <row r="55" spans="2:26" x14ac:dyDescent="0.3">
      <c r="E55">
        <v>95</v>
      </c>
      <c r="F55" t="s">
        <v>27</v>
      </c>
      <c r="G55">
        <v>95</v>
      </c>
      <c r="H55" t="s">
        <v>27</v>
      </c>
      <c r="I55">
        <v>83</v>
      </c>
      <c r="J55" t="s">
        <v>31</v>
      </c>
      <c r="K55">
        <v>86</v>
      </c>
      <c r="L55" t="s">
        <v>31</v>
      </c>
      <c r="M55">
        <v>92</v>
      </c>
      <c r="N55" t="s">
        <v>31</v>
      </c>
    </row>
    <row r="56" spans="2:26" x14ac:dyDescent="0.3">
      <c r="B56">
        <v>15609667</v>
      </c>
      <c r="C56" t="s">
        <v>72</v>
      </c>
      <c r="D56" t="s">
        <v>91</v>
      </c>
      <c r="E56">
        <v>301</v>
      </c>
      <c r="G56">
        <v>41</v>
      </c>
      <c r="I56">
        <v>42</v>
      </c>
      <c r="K56">
        <v>43</v>
      </c>
      <c r="M56">
        <v>83</v>
      </c>
      <c r="U56">
        <v>4</v>
      </c>
      <c r="V56">
        <v>8</v>
      </c>
      <c r="W56" t="s">
        <v>27</v>
      </c>
      <c r="X56" t="s">
        <v>27</v>
      </c>
      <c r="Y56" t="s">
        <v>27</v>
      </c>
      <c r="Z56" t="s">
        <v>29</v>
      </c>
    </row>
    <row r="57" spans="2:26" x14ac:dyDescent="0.3">
      <c r="E57">
        <v>93</v>
      </c>
      <c r="F57" t="s">
        <v>28</v>
      </c>
      <c r="G57">
        <v>72</v>
      </c>
      <c r="H57" t="s">
        <v>30</v>
      </c>
      <c r="I57">
        <v>77</v>
      </c>
      <c r="J57" t="s">
        <v>30</v>
      </c>
      <c r="K57">
        <v>87</v>
      </c>
      <c r="L57" t="s">
        <v>28</v>
      </c>
      <c r="M57">
        <v>92</v>
      </c>
      <c r="N57" t="s">
        <v>31</v>
      </c>
      <c r="U57">
        <v>100</v>
      </c>
      <c r="V57" t="s">
        <v>35</v>
      </c>
      <c r="W57">
        <v>1</v>
      </c>
    </row>
    <row r="59" spans="2:26" x14ac:dyDescent="0.3">
      <c r="B59">
        <v>15609668</v>
      </c>
      <c r="C59" t="s">
        <v>72</v>
      </c>
      <c r="D59" t="s">
        <v>92</v>
      </c>
      <c r="E59">
        <v>301</v>
      </c>
      <c r="G59">
        <v>41</v>
      </c>
      <c r="I59">
        <v>42</v>
      </c>
      <c r="K59">
        <v>43</v>
      </c>
      <c r="M59">
        <v>83</v>
      </c>
      <c r="W59" t="s">
        <v>28</v>
      </c>
      <c r="X59" t="s">
        <v>28</v>
      </c>
      <c r="Y59" t="s">
        <v>28</v>
      </c>
      <c r="Z59" t="s">
        <v>29</v>
      </c>
    </row>
    <row r="60" spans="2:26" x14ac:dyDescent="0.3">
      <c r="E60">
        <v>95</v>
      </c>
      <c r="F60" t="s">
        <v>27</v>
      </c>
      <c r="G60">
        <v>95</v>
      </c>
      <c r="H60" t="s">
        <v>27</v>
      </c>
      <c r="I60">
        <v>95</v>
      </c>
      <c r="J60" t="s">
        <v>27</v>
      </c>
      <c r="K60">
        <v>95</v>
      </c>
      <c r="L60" t="s">
        <v>27</v>
      </c>
      <c r="M60">
        <v>96</v>
      </c>
      <c r="N60" t="s">
        <v>27</v>
      </c>
    </row>
    <row r="61" spans="2:26" x14ac:dyDescent="0.3">
      <c r="B61" t="s">
        <v>0</v>
      </c>
    </row>
    <row r="62" spans="2:26" x14ac:dyDescent="0.3">
      <c r="B62" t="s">
        <v>93</v>
      </c>
      <c r="C62" t="s">
        <v>94</v>
      </c>
      <c r="D62" t="s">
        <v>95</v>
      </c>
      <c r="E62" t="s">
        <v>1</v>
      </c>
      <c r="F62" t="s">
        <v>96</v>
      </c>
      <c r="G62" t="s">
        <v>97</v>
      </c>
      <c r="H62">
        <v>-202</v>
      </c>
      <c r="I62">
        <v>0</v>
      </c>
      <c r="J62" t="s">
        <v>2</v>
      </c>
      <c r="K62" t="s">
        <v>98</v>
      </c>
      <c r="L62" t="s">
        <v>99</v>
      </c>
      <c r="M62" t="s">
        <v>100</v>
      </c>
      <c r="V62" t="s">
        <v>3</v>
      </c>
      <c r="W62" t="s">
        <v>4</v>
      </c>
      <c r="Y62">
        <v>2</v>
      </c>
    </row>
    <row r="63" spans="2:26" x14ac:dyDescent="0.3">
      <c r="E63" t="s">
        <v>5</v>
      </c>
      <c r="F63" t="s">
        <v>6</v>
      </c>
      <c r="G63" t="s">
        <v>7</v>
      </c>
      <c r="H63" t="s">
        <v>52</v>
      </c>
      <c r="I63" t="s">
        <v>53</v>
      </c>
      <c r="J63" t="s">
        <v>8</v>
      </c>
      <c r="K63" t="s">
        <v>9</v>
      </c>
    </row>
    <row r="65" spans="2:27" x14ac:dyDescent="0.3">
      <c r="B65" t="s">
        <v>54</v>
      </c>
      <c r="C65" t="s">
        <v>12</v>
      </c>
      <c r="D65" t="s">
        <v>55</v>
      </c>
      <c r="E65" t="s">
        <v>11</v>
      </c>
      <c r="F65" t="s">
        <v>10</v>
      </c>
      <c r="G65" t="s">
        <v>11</v>
      </c>
      <c r="H65" t="s">
        <v>12</v>
      </c>
      <c r="I65" t="s">
        <v>12</v>
      </c>
      <c r="J65" t="s">
        <v>12</v>
      </c>
      <c r="K65" t="s">
        <v>11</v>
      </c>
      <c r="L65" t="s">
        <v>10</v>
      </c>
      <c r="M65" t="s">
        <v>12</v>
      </c>
      <c r="N65" t="s">
        <v>10</v>
      </c>
      <c r="U65" t="s">
        <v>12</v>
      </c>
      <c r="V65" t="s">
        <v>10</v>
      </c>
      <c r="W65" t="s">
        <v>13</v>
      </c>
      <c r="X65" t="s">
        <v>10</v>
      </c>
      <c r="Y65" t="s">
        <v>12</v>
      </c>
      <c r="Z65" t="s">
        <v>14</v>
      </c>
      <c r="AA65" t="s">
        <v>15</v>
      </c>
    </row>
    <row r="66" spans="2:27" x14ac:dyDescent="0.3">
      <c r="B66" t="s">
        <v>56</v>
      </c>
      <c r="C66" t="s">
        <v>57</v>
      </c>
      <c r="D66" t="s">
        <v>58</v>
      </c>
      <c r="E66" t="s">
        <v>12</v>
      </c>
      <c r="F66" t="s">
        <v>10</v>
      </c>
      <c r="G66" t="s">
        <v>11</v>
      </c>
      <c r="H66" t="s">
        <v>12</v>
      </c>
      <c r="I66" t="s">
        <v>12</v>
      </c>
      <c r="J66" t="s">
        <v>16</v>
      </c>
      <c r="K66" t="s">
        <v>59</v>
      </c>
      <c r="L66" t="s">
        <v>10</v>
      </c>
      <c r="M66" t="s">
        <v>12</v>
      </c>
      <c r="N66" t="s">
        <v>10</v>
      </c>
      <c r="U66" t="s">
        <v>12</v>
      </c>
      <c r="V66" t="s">
        <v>10</v>
      </c>
      <c r="W66" t="s">
        <v>17</v>
      </c>
      <c r="X66" t="s">
        <v>60</v>
      </c>
      <c r="Y66" t="s">
        <v>61</v>
      </c>
      <c r="Z66" t="s">
        <v>18</v>
      </c>
      <c r="AA66" t="s">
        <v>19</v>
      </c>
    </row>
    <row r="67" spans="2:27" x14ac:dyDescent="0.3">
      <c r="B67" t="s">
        <v>62</v>
      </c>
      <c r="C67" t="s">
        <v>63</v>
      </c>
      <c r="E67" t="s">
        <v>20</v>
      </c>
      <c r="F67" t="s">
        <v>21</v>
      </c>
      <c r="G67" t="s">
        <v>20</v>
      </c>
      <c r="H67" t="s">
        <v>21</v>
      </c>
      <c r="I67" t="s">
        <v>20</v>
      </c>
      <c r="J67" t="s">
        <v>21</v>
      </c>
      <c r="K67" t="s">
        <v>64</v>
      </c>
      <c r="L67" t="s">
        <v>42</v>
      </c>
      <c r="M67" t="s">
        <v>20</v>
      </c>
      <c r="N67" t="s">
        <v>21</v>
      </c>
      <c r="U67" t="s">
        <v>20</v>
      </c>
      <c r="V67" t="s">
        <v>21</v>
      </c>
      <c r="W67" t="s">
        <v>22</v>
      </c>
      <c r="X67" t="s">
        <v>23</v>
      </c>
      <c r="Y67" t="s">
        <v>24</v>
      </c>
      <c r="AA67" t="s">
        <v>20</v>
      </c>
    </row>
    <row r="68" spans="2:27" x14ac:dyDescent="0.3">
      <c r="E68" t="s">
        <v>25</v>
      </c>
      <c r="F68" t="s">
        <v>26</v>
      </c>
      <c r="G68" t="s">
        <v>25</v>
      </c>
      <c r="H68" t="s">
        <v>26</v>
      </c>
      <c r="I68" t="s">
        <v>25</v>
      </c>
      <c r="J68" t="s">
        <v>26</v>
      </c>
      <c r="K68" t="s">
        <v>65</v>
      </c>
      <c r="L68" t="s">
        <v>2</v>
      </c>
      <c r="M68" t="s">
        <v>25</v>
      </c>
      <c r="N68" t="s">
        <v>26</v>
      </c>
      <c r="U68" t="s">
        <v>25</v>
      </c>
      <c r="V68" t="s">
        <v>26</v>
      </c>
    </row>
    <row r="69" spans="2:27" x14ac:dyDescent="0.3">
      <c r="B69" t="s">
        <v>54</v>
      </c>
      <c r="C69" t="s">
        <v>12</v>
      </c>
      <c r="D69" t="s">
        <v>55</v>
      </c>
      <c r="E69" t="s">
        <v>11</v>
      </c>
      <c r="F69" t="s">
        <v>10</v>
      </c>
      <c r="G69" t="s">
        <v>11</v>
      </c>
      <c r="H69" t="s">
        <v>12</v>
      </c>
      <c r="I69" t="s">
        <v>12</v>
      </c>
      <c r="J69" t="s">
        <v>12</v>
      </c>
      <c r="K69" t="s">
        <v>11</v>
      </c>
      <c r="L69" t="s">
        <v>10</v>
      </c>
      <c r="M69" t="s">
        <v>12</v>
      </c>
      <c r="N69" t="s">
        <v>10</v>
      </c>
      <c r="U69" t="s">
        <v>12</v>
      </c>
      <c r="V69" t="s">
        <v>10</v>
      </c>
      <c r="W69" t="s">
        <v>13</v>
      </c>
      <c r="X69" t="s">
        <v>10</v>
      </c>
      <c r="Y69" t="s">
        <v>12</v>
      </c>
      <c r="Z69" t="s">
        <v>14</v>
      </c>
      <c r="AA69" t="s">
        <v>15</v>
      </c>
    </row>
    <row r="71" spans="2:27" x14ac:dyDescent="0.3">
      <c r="B71" t="s">
        <v>66</v>
      </c>
      <c r="C71">
        <v>-34</v>
      </c>
      <c r="D71" t="s">
        <v>67</v>
      </c>
    </row>
    <row r="73" spans="2:27" x14ac:dyDescent="0.3">
      <c r="B73">
        <v>15609669</v>
      </c>
      <c r="C73" t="s">
        <v>68</v>
      </c>
      <c r="D73" t="s">
        <v>101</v>
      </c>
      <c r="E73">
        <v>301</v>
      </c>
      <c r="G73">
        <v>41</v>
      </c>
      <c r="I73">
        <v>42</v>
      </c>
      <c r="K73">
        <v>43</v>
      </c>
      <c r="M73">
        <v>83</v>
      </c>
      <c r="W73" t="s">
        <v>27</v>
      </c>
      <c r="X73" t="s">
        <v>27</v>
      </c>
      <c r="Y73" t="s">
        <v>27</v>
      </c>
      <c r="Z73" t="s">
        <v>29</v>
      </c>
    </row>
    <row r="74" spans="2:27" x14ac:dyDescent="0.3">
      <c r="E74">
        <v>94</v>
      </c>
      <c r="F74" t="s">
        <v>27</v>
      </c>
      <c r="G74">
        <v>78</v>
      </c>
      <c r="H74" t="s">
        <v>31</v>
      </c>
      <c r="I74">
        <v>79</v>
      </c>
      <c r="J74" t="s">
        <v>31</v>
      </c>
      <c r="K74">
        <v>82</v>
      </c>
      <c r="L74" t="s">
        <v>31</v>
      </c>
      <c r="M74">
        <v>84</v>
      </c>
      <c r="N74" t="s">
        <v>33</v>
      </c>
    </row>
    <row r="75" spans="2:27" x14ac:dyDescent="0.3">
      <c r="B75">
        <v>15609670</v>
      </c>
      <c r="C75" t="s">
        <v>72</v>
      </c>
      <c r="D75" t="s">
        <v>102</v>
      </c>
      <c r="E75">
        <v>301</v>
      </c>
      <c r="G75">
        <v>41</v>
      </c>
      <c r="I75">
        <v>42</v>
      </c>
      <c r="K75">
        <v>43</v>
      </c>
      <c r="M75">
        <v>83</v>
      </c>
      <c r="W75" t="s">
        <v>28</v>
      </c>
      <c r="X75" t="s">
        <v>28</v>
      </c>
      <c r="Y75" t="s">
        <v>28</v>
      </c>
      <c r="Z75" t="s">
        <v>29</v>
      </c>
    </row>
    <row r="76" spans="2:27" x14ac:dyDescent="0.3">
      <c r="E76">
        <v>83</v>
      </c>
      <c r="F76" t="s">
        <v>30</v>
      </c>
      <c r="G76">
        <v>81</v>
      </c>
      <c r="H76" t="s">
        <v>31</v>
      </c>
      <c r="I76">
        <v>89</v>
      </c>
      <c r="J76" t="s">
        <v>28</v>
      </c>
      <c r="K76">
        <v>83</v>
      </c>
      <c r="L76" t="s">
        <v>31</v>
      </c>
      <c r="M76">
        <v>86</v>
      </c>
      <c r="N76" t="s">
        <v>30</v>
      </c>
    </row>
    <row r="77" spans="2:27" x14ac:dyDescent="0.3">
      <c r="B77">
        <v>15609671</v>
      </c>
      <c r="C77" t="s">
        <v>72</v>
      </c>
      <c r="D77" t="s">
        <v>103</v>
      </c>
      <c r="E77">
        <v>301</v>
      </c>
      <c r="G77">
        <v>41</v>
      </c>
      <c r="I77">
        <v>42</v>
      </c>
      <c r="K77">
        <v>43</v>
      </c>
      <c r="M77">
        <v>83</v>
      </c>
      <c r="W77" t="s">
        <v>28</v>
      </c>
      <c r="X77" t="s">
        <v>31</v>
      </c>
      <c r="Y77" t="s">
        <v>28</v>
      </c>
      <c r="Z77" t="s">
        <v>29</v>
      </c>
    </row>
    <row r="78" spans="2:27" x14ac:dyDescent="0.3">
      <c r="E78">
        <v>93</v>
      </c>
      <c r="F78" t="s">
        <v>28</v>
      </c>
      <c r="G78">
        <v>95</v>
      </c>
      <c r="H78" t="s">
        <v>27</v>
      </c>
      <c r="I78">
        <v>89</v>
      </c>
      <c r="J78" t="s">
        <v>28</v>
      </c>
      <c r="K78">
        <v>86</v>
      </c>
      <c r="L78" t="s">
        <v>31</v>
      </c>
      <c r="M78">
        <v>93</v>
      </c>
      <c r="N78" t="s">
        <v>28</v>
      </c>
    </row>
    <row r="79" spans="2:27" x14ac:dyDescent="0.3">
      <c r="B79">
        <v>15609672</v>
      </c>
      <c r="C79" t="s">
        <v>72</v>
      </c>
      <c r="D79" t="s">
        <v>104</v>
      </c>
      <c r="E79">
        <v>301</v>
      </c>
      <c r="G79">
        <v>41</v>
      </c>
      <c r="I79">
        <v>42</v>
      </c>
      <c r="K79">
        <v>43</v>
      </c>
      <c r="M79">
        <v>83</v>
      </c>
      <c r="U79">
        <v>4</v>
      </c>
      <c r="V79">
        <v>8</v>
      </c>
      <c r="W79" t="s">
        <v>27</v>
      </c>
      <c r="X79" t="s">
        <v>27</v>
      </c>
      <c r="Y79" t="s">
        <v>27</v>
      </c>
      <c r="Z79" t="s">
        <v>29</v>
      </c>
    </row>
    <row r="80" spans="2:27" x14ac:dyDescent="0.3">
      <c r="E80">
        <v>94</v>
      </c>
      <c r="F80" t="s">
        <v>27</v>
      </c>
      <c r="G80">
        <v>58</v>
      </c>
      <c r="H80" t="s">
        <v>32</v>
      </c>
      <c r="I80">
        <v>69</v>
      </c>
      <c r="J80" t="s">
        <v>33</v>
      </c>
      <c r="K80">
        <v>65</v>
      </c>
      <c r="L80" t="s">
        <v>32</v>
      </c>
      <c r="M80">
        <v>84</v>
      </c>
      <c r="N80" t="s">
        <v>33</v>
      </c>
      <c r="U80">
        <v>91</v>
      </c>
      <c r="V80" t="s">
        <v>35</v>
      </c>
      <c r="W80">
        <v>2</v>
      </c>
    </row>
    <row r="81" spans="2:26" x14ac:dyDescent="0.3">
      <c r="B81">
        <v>15609673</v>
      </c>
      <c r="C81" t="s">
        <v>68</v>
      </c>
      <c r="D81" t="s">
        <v>105</v>
      </c>
      <c r="E81">
        <v>301</v>
      </c>
      <c r="G81">
        <v>41</v>
      </c>
      <c r="I81">
        <v>42</v>
      </c>
      <c r="K81">
        <v>43</v>
      </c>
      <c r="M81">
        <v>83</v>
      </c>
      <c r="W81" t="s">
        <v>31</v>
      </c>
      <c r="X81" t="s">
        <v>31</v>
      </c>
      <c r="Y81" t="s">
        <v>31</v>
      </c>
      <c r="Z81" t="s">
        <v>29</v>
      </c>
    </row>
    <row r="82" spans="2:26" x14ac:dyDescent="0.3">
      <c r="E82">
        <v>94</v>
      </c>
      <c r="F82" t="s">
        <v>27</v>
      </c>
      <c r="G82">
        <v>83</v>
      </c>
      <c r="H82" t="s">
        <v>31</v>
      </c>
      <c r="I82">
        <v>84</v>
      </c>
      <c r="J82" t="s">
        <v>31</v>
      </c>
      <c r="K82">
        <v>90</v>
      </c>
      <c r="L82" t="s">
        <v>28</v>
      </c>
      <c r="M82">
        <v>91</v>
      </c>
      <c r="N82" t="s">
        <v>31</v>
      </c>
    </row>
    <row r="83" spans="2:26" x14ac:dyDescent="0.3">
      <c r="B83">
        <v>15609674</v>
      </c>
      <c r="C83" t="s">
        <v>72</v>
      </c>
      <c r="D83" t="s">
        <v>106</v>
      </c>
      <c r="E83">
        <v>301</v>
      </c>
      <c r="G83">
        <v>41</v>
      </c>
      <c r="I83">
        <v>42</v>
      </c>
      <c r="K83">
        <v>43</v>
      </c>
      <c r="M83">
        <v>83</v>
      </c>
      <c r="W83" t="s">
        <v>28</v>
      </c>
      <c r="X83" t="s">
        <v>31</v>
      </c>
      <c r="Y83" t="s">
        <v>28</v>
      </c>
      <c r="Z83" t="s">
        <v>29</v>
      </c>
    </row>
    <row r="84" spans="2:26" x14ac:dyDescent="0.3">
      <c r="E84">
        <v>95</v>
      </c>
      <c r="F84" t="s">
        <v>27</v>
      </c>
      <c r="G84">
        <v>64</v>
      </c>
      <c r="H84" t="s">
        <v>33</v>
      </c>
      <c r="I84">
        <v>68</v>
      </c>
      <c r="J84" t="s">
        <v>33</v>
      </c>
      <c r="K84">
        <v>63</v>
      </c>
      <c r="L84" t="s">
        <v>32</v>
      </c>
      <c r="M84">
        <v>77</v>
      </c>
      <c r="N84" t="s">
        <v>32</v>
      </c>
    </row>
    <row r="85" spans="2:26" x14ac:dyDescent="0.3">
      <c r="B85">
        <v>15609675</v>
      </c>
      <c r="C85" t="s">
        <v>72</v>
      </c>
      <c r="D85" t="s">
        <v>107</v>
      </c>
      <c r="E85">
        <v>301</v>
      </c>
      <c r="G85">
        <v>41</v>
      </c>
      <c r="I85">
        <v>42</v>
      </c>
      <c r="K85">
        <v>43</v>
      </c>
      <c r="M85">
        <v>83</v>
      </c>
      <c r="W85" t="s">
        <v>27</v>
      </c>
      <c r="X85" t="s">
        <v>27</v>
      </c>
      <c r="Y85" t="s">
        <v>27</v>
      </c>
      <c r="Z85" t="s">
        <v>29</v>
      </c>
    </row>
    <row r="86" spans="2:26" x14ac:dyDescent="0.3">
      <c r="E86">
        <v>92</v>
      </c>
      <c r="F86" t="s">
        <v>28</v>
      </c>
      <c r="G86">
        <v>78</v>
      </c>
      <c r="H86" t="s">
        <v>31</v>
      </c>
      <c r="I86">
        <v>87</v>
      </c>
      <c r="J86" t="s">
        <v>28</v>
      </c>
      <c r="K86">
        <v>88</v>
      </c>
      <c r="L86" t="s">
        <v>28</v>
      </c>
      <c r="M86">
        <v>88</v>
      </c>
      <c r="N86" t="s">
        <v>30</v>
      </c>
    </row>
    <row r="87" spans="2:26" x14ac:dyDescent="0.3">
      <c r="B87">
        <v>15609676</v>
      </c>
      <c r="C87" t="s">
        <v>68</v>
      </c>
      <c r="D87" t="s">
        <v>108</v>
      </c>
      <c r="E87">
        <v>301</v>
      </c>
      <c r="G87">
        <v>302</v>
      </c>
      <c r="I87">
        <v>42</v>
      </c>
      <c r="K87">
        <v>43</v>
      </c>
      <c r="M87">
        <v>44</v>
      </c>
      <c r="U87">
        <v>4</v>
      </c>
      <c r="V87">
        <v>8</v>
      </c>
      <c r="W87" t="s">
        <v>28</v>
      </c>
      <c r="X87" t="s">
        <v>28</v>
      </c>
      <c r="Y87" t="s">
        <v>28</v>
      </c>
      <c r="Z87" t="s">
        <v>29</v>
      </c>
    </row>
    <row r="88" spans="2:26" x14ac:dyDescent="0.3">
      <c r="E88">
        <v>92</v>
      </c>
      <c r="F88" t="s">
        <v>28</v>
      </c>
      <c r="G88">
        <v>86</v>
      </c>
      <c r="H88" t="s">
        <v>28</v>
      </c>
      <c r="I88">
        <v>66</v>
      </c>
      <c r="J88" t="s">
        <v>32</v>
      </c>
      <c r="K88">
        <v>65</v>
      </c>
      <c r="L88" t="s">
        <v>32</v>
      </c>
      <c r="M88">
        <v>82</v>
      </c>
      <c r="N88" t="s">
        <v>30</v>
      </c>
      <c r="U88">
        <v>85</v>
      </c>
      <c r="V88" t="s">
        <v>38</v>
      </c>
      <c r="W88">
        <v>1</v>
      </c>
    </row>
    <row r="89" spans="2:26" x14ac:dyDescent="0.3">
      <c r="B89">
        <v>15609677</v>
      </c>
      <c r="C89" t="s">
        <v>68</v>
      </c>
      <c r="D89" t="s">
        <v>109</v>
      </c>
      <c r="E89">
        <v>301</v>
      </c>
      <c r="G89">
        <v>302</v>
      </c>
      <c r="I89">
        <v>42</v>
      </c>
      <c r="K89">
        <v>43</v>
      </c>
      <c r="M89">
        <v>44</v>
      </c>
      <c r="U89">
        <v>4</v>
      </c>
      <c r="V89">
        <v>8</v>
      </c>
      <c r="W89" t="s">
        <v>27</v>
      </c>
      <c r="X89" t="s">
        <v>27</v>
      </c>
      <c r="Y89" t="s">
        <v>27</v>
      </c>
      <c r="Z89" t="s">
        <v>29</v>
      </c>
    </row>
    <row r="90" spans="2:26" x14ac:dyDescent="0.3">
      <c r="E90">
        <v>86</v>
      </c>
      <c r="F90" t="s">
        <v>31</v>
      </c>
      <c r="G90">
        <v>79</v>
      </c>
      <c r="H90" t="s">
        <v>31</v>
      </c>
      <c r="I90">
        <v>54</v>
      </c>
      <c r="J90" t="s">
        <v>34</v>
      </c>
      <c r="K90">
        <v>66</v>
      </c>
      <c r="L90" t="s">
        <v>32</v>
      </c>
      <c r="M90">
        <v>77</v>
      </c>
      <c r="N90" t="s">
        <v>33</v>
      </c>
      <c r="U90">
        <v>77</v>
      </c>
      <c r="V90" t="s">
        <v>37</v>
      </c>
      <c r="W90">
        <v>1</v>
      </c>
    </row>
    <row r="92" spans="2:26" x14ac:dyDescent="0.3">
      <c r="B92">
        <v>15609678</v>
      </c>
      <c r="C92" t="s">
        <v>68</v>
      </c>
      <c r="D92" t="s">
        <v>110</v>
      </c>
      <c r="E92">
        <v>301</v>
      </c>
      <c r="G92">
        <v>302</v>
      </c>
      <c r="I92">
        <v>42</v>
      </c>
      <c r="K92">
        <v>43</v>
      </c>
      <c r="M92">
        <v>44</v>
      </c>
      <c r="W92" t="s">
        <v>31</v>
      </c>
      <c r="X92" t="s">
        <v>31</v>
      </c>
      <c r="Y92" t="s">
        <v>31</v>
      </c>
      <c r="Z92" t="s">
        <v>29</v>
      </c>
    </row>
    <row r="93" spans="2:26" x14ac:dyDescent="0.3">
      <c r="E93">
        <v>94</v>
      </c>
      <c r="F93" t="s">
        <v>27</v>
      </c>
      <c r="G93">
        <v>94</v>
      </c>
      <c r="H93" t="s">
        <v>27</v>
      </c>
      <c r="I93">
        <v>78</v>
      </c>
      <c r="J93" t="s">
        <v>31</v>
      </c>
      <c r="K93">
        <v>91</v>
      </c>
      <c r="L93" t="s">
        <v>28</v>
      </c>
      <c r="M93">
        <v>95</v>
      </c>
      <c r="N93" t="s">
        <v>27</v>
      </c>
    </row>
    <row r="94" spans="2:26" x14ac:dyDescent="0.3">
      <c r="B94">
        <v>15609679</v>
      </c>
      <c r="C94" t="s">
        <v>68</v>
      </c>
      <c r="D94" t="s">
        <v>111</v>
      </c>
      <c r="E94">
        <v>301</v>
      </c>
      <c r="G94">
        <v>302</v>
      </c>
      <c r="I94">
        <v>42</v>
      </c>
      <c r="K94">
        <v>43</v>
      </c>
      <c r="M94">
        <v>44</v>
      </c>
      <c r="U94">
        <v>4</v>
      </c>
      <c r="V94">
        <v>8</v>
      </c>
      <c r="W94" t="s">
        <v>28</v>
      </c>
      <c r="X94" t="s">
        <v>28</v>
      </c>
      <c r="Y94" t="s">
        <v>28</v>
      </c>
      <c r="Z94" t="s">
        <v>29</v>
      </c>
    </row>
    <row r="95" spans="2:26" x14ac:dyDescent="0.3">
      <c r="E95">
        <v>88</v>
      </c>
      <c r="F95" t="s">
        <v>31</v>
      </c>
      <c r="G95">
        <v>85</v>
      </c>
      <c r="H95" t="s">
        <v>28</v>
      </c>
      <c r="I95">
        <v>65</v>
      </c>
      <c r="J95" t="s">
        <v>32</v>
      </c>
      <c r="K95">
        <v>73</v>
      </c>
      <c r="L95" t="s">
        <v>30</v>
      </c>
      <c r="M95">
        <v>90</v>
      </c>
      <c r="N95" t="s">
        <v>31</v>
      </c>
      <c r="U95">
        <v>81</v>
      </c>
      <c r="V95" t="s">
        <v>38</v>
      </c>
      <c r="W95">
        <v>2</v>
      </c>
    </row>
    <row r="96" spans="2:26" x14ac:dyDescent="0.3">
      <c r="B96">
        <v>15609680</v>
      </c>
      <c r="C96" t="s">
        <v>68</v>
      </c>
      <c r="D96" t="s">
        <v>112</v>
      </c>
      <c r="E96">
        <v>301</v>
      </c>
      <c r="G96">
        <v>302</v>
      </c>
      <c r="I96">
        <v>42</v>
      </c>
      <c r="K96">
        <v>43</v>
      </c>
      <c r="M96">
        <v>44</v>
      </c>
      <c r="W96" t="s">
        <v>31</v>
      </c>
      <c r="X96" t="s">
        <v>31</v>
      </c>
      <c r="Y96" t="s">
        <v>31</v>
      </c>
      <c r="Z96" t="s">
        <v>29</v>
      </c>
    </row>
    <row r="97" spans="2:26" x14ac:dyDescent="0.3">
      <c r="E97">
        <v>95</v>
      </c>
      <c r="F97" t="s">
        <v>27</v>
      </c>
      <c r="G97">
        <v>91</v>
      </c>
      <c r="H97" t="s">
        <v>27</v>
      </c>
      <c r="I97">
        <v>82</v>
      </c>
      <c r="J97" t="s">
        <v>31</v>
      </c>
      <c r="K97">
        <v>86</v>
      </c>
      <c r="L97" t="s">
        <v>31</v>
      </c>
      <c r="M97">
        <v>95</v>
      </c>
      <c r="N97" t="s">
        <v>27</v>
      </c>
    </row>
    <row r="98" spans="2:26" x14ac:dyDescent="0.3">
      <c r="B98">
        <v>15609681</v>
      </c>
      <c r="C98" t="s">
        <v>68</v>
      </c>
      <c r="D98" t="s">
        <v>113</v>
      </c>
      <c r="E98">
        <v>301</v>
      </c>
      <c r="G98">
        <v>302</v>
      </c>
      <c r="I98">
        <v>42</v>
      </c>
      <c r="K98">
        <v>43</v>
      </c>
      <c r="M98">
        <v>44</v>
      </c>
      <c r="U98">
        <v>4</v>
      </c>
      <c r="V98">
        <v>8</v>
      </c>
      <c r="W98" t="s">
        <v>28</v>
      </c>
      <c r="X98" t="s">
        <v>28</v>
      </c>
      <c r="Y98" t="s">
        <v>28</v>
      </c>
      <c r="Z98" t="s">
        <v>29</v>
      </c>
    </row>
    <row r="99" spans="2:26" x14ac:dyDescent="0.3">
      <c r="E99">
        <v>93</v>
      </c>
      <c r="F99" t="s">
        <v>28</v>
      </c>
      <c r="G99">
        <v>83</v>
      </c>
      <c r="H99" t="s">
        <v>31</v>
      </c>
      <c r="I99">
        <v>66</v>
      </c>
      <c r="J99" t="s">
        <v>32</v>
      </c>
      <c r="K99">
        <v>64</v>
      </c>
      <c r="L99" t="s">
        <v>32</v>
      </c>
      <c r="M99">
        <v>70</v>
      </c>
      <c r="N99" t="s">
        <v>32</v>
      </c>
      <c r="U99">
        <v>89</v>
      </c>
      <c r="V99" t="s">
        <v>35</v>
      </c>
      <c r="W99">
        <v>2</v>
      </c>
    </row>
    <row r="100" spans="2:26" x14ac:dyDescent="0.3">
      <c r="B100">
        <v>15609682</v>
      </c>
      <c r="C100" t="s">
        <v>72</v>
      </c>
      <c r="D100" t="s">
        <v>114</v>
      </c>
      <c r="E100">
        <v>301</v>
      </c>
      <c r="G100">
        <v>302</v>
      </c>
      <c r="I100">
        <v>42</v>
      </c>
      <c r="K100">
        <v>43</v>
      </c>
      <c r="M100">
        <v>44</v>
      </c>
      <c r="U100">
        <v>4</v>
      </c>
      <c r="V100">
        <v>8</v>
      </c>
      <c r="W100" t="s">
        <v>28</v>
      </c>
      <c r="X100" t="s">
        <v>27</v>
      </c>
      <c r="Y100" t="s">
        <v>28</v>
      </c>
      <c r="Z100" t="s">
        <v>29</v>
      </c>
    </row>
    <row r="101" spans="2:26" x14ac:dyDescent="0.3">
      <c r="E101">
        <v>94</v>
      </c>
      <c r="F101" t="s">
        <v>27</v>
      </c>
      <c r="G101">
        <v>83</v>
      </c>
      <c r="H101" t="s">
        <v>31</v>
      </c>
      <c r="I101">
        <v>63</v>
      </c>
      <c r="J101" t="s">
        <v>36</v>
      </c>
      <c r="K101">
        <v>68</v>
      </c>
      <c r="L101" t="s">
        <v>33</v>
      </c>
      <c r="M101">
        <v>69</v>
      </c>
      <c r="N101" t="s">
        <v>32</v>
      </c>
      <c r="U101">
        <v>89</v>
      </c>
      <c r="V101" t="s">
        <v>35</v>
      </c>
      <c r="W101">
        <v>2</v>
      </c>
    </row>
    <row r="102" spans="2:26" x14ac:dyDescent="0.3">
      <c r="B102">
        <v>15609683</v>
      </c>
      <c r="C102" t="s">
        <v>68</v>
      </c>
      <c r="D102" t="s">
        <v>115</v>
      </c>
      <c r="E102">
        <v>301</v>
      </c>
      <c r="G102">
        <v>42</v>
      </c>
      <c r="I102">
        <v>43</v>
      </c>
      <c r="K102">
        <v>44</v>
      </c>
      <c r="M102">
        <v>45</v>
      </c>
      <c r="W102" t="s">
        <v>31</v>
      </c>
      <c r="X102" t="s">
        <v>31</v>
      </c>
      <c r="Y102" t="s">
        <v>31</v>
      </c>
      <c r="Z102" t="s">
        <v>29</v>
      </c>
    </row>
    <row r="103" spans="2:26" x14ac:dyDescent="0.3">
      <c r="E103">
        <v>95</v>
      </c>
      <c r="F103" t="s">
        <v>27</v>
      </c>
      <c r="G103">
        <v>91</v>
      </c>
      <c r="H103" t="s">
        <v>28</v>
      </c>
      <c r="I103">
        <v>94</v>
      </c>
      <c r="J103" t="s">
        <v>28</v>
      </c>
      <c r="K103">
        <v>97</v>
      </c>
      <c r="L103" t="s">
        <v>27</v>
      </c>
      <c r="M103">
        <v>96</v>
      </c>
      <c r="N103" t="s">
        <v>27</v>
      </c>
    </row>
    <row r="104" spans="2:26" x14ac:dyDescent="0.3">
      <c r="B104">
        <v>15609684</v>
      </c>
      <c r="C104" t="s">
        <v>68</v>
      </c>
      <c r="D104" t="s">
        <v>116</v>
      </c>
      <c r="E104">
        <v>301</v>
      </c>
      <c r="G104">
        <v>42</v>
      </c>
      <c r="I104">
        <v>43</v>
      </c>
      <c r="K104">
        <v>44</v>
      </c>
      <c r="M104">
        <v>45</v>
      </c>
      <c r="W104" t="s">
        <v>27</v>
      </c>
      <c r="X104" t="s">
        <v>27</v>
      </c>
      <c r="Y104" t="s">
        <v>27</v>
      </c>
      <c r="Z104" t="s">
        <v>29</v>
      </c>
    </row>
    <row r="105" spans="2:26" x14ac:dyDescent="0.3">
      <c r="E105">
        <v>99</v>
      </c>
      <c r="F105" t="s">
        <v>27</v>
      </c>
      <c r="G105">
        <v>86</v>
      </c>
      <c r="H105" t="s">
        <v>28</v>
      </c>
      <c r="I105">
        <v>92</v>
      </c>
      <c r="J105" t="s">
        <v>28</v>
      </c>
      <c r="K105">
        <v>96</v>
      </c>
      <c r="L105" t="s">
        <v>27</v>
      </c>
      <c r="M105">
        <v>96</v>
      </c>
      <c r="N105" t="s">
        <v>27</v>
      </c>
    </row>
    <row r="106" spans="2:26" x14ac:dyDescent="0.3">
      <c r="B106">
        <v>15609685</v>
      </c>
      <c r="C106" t="s">
        <v>68</v>
      </c>
      <c r="D106" t="s">
        <v>117</v>
      </c>
      <c r="E106">
        <v>301</v>
      </c>
      <c r="G106">
        <v>42</v>
      </c>
      <c r="I106">
        <v>43</v>
      </c>
      <c r="K106">
        <v>44</v>
      </c>
      <c r="M106">
        <v>45</v>
      </c>
      <c r="U106">
        <v>4</v>
      </c>
      <c r="V106">
        <v>8</v>
      </c>
      <c r="W106" t="s">
        <v>28</v>
      </c>
      <c r="X106" t="s">
        <v>28</v>
      </c>
      <c r="Y106" t="s">
        <v>28</v>
      </c>
      <c r="Z106" t="s">
        <v>29</v>
      </c>
    </row>
    <row r="107" spans="2:26" x14ac:dyDescent="0.3">
      <c r="E107">
        <v>94</v>
      </c>
      <c r="F107" t="s">
        <v>27</v>
      </c>
      <c r="G107">
        <v>59</v>
      </c>
      <c r="H107" t="s">
        <v>36</v>
      </c>
      <c r="I107">
        <v>66</v>
      </c>
      <c r="J107" t="s">
        <v>32</v>
      </c>
      <c r="K107">
        <v>71</v>
      </c>
      <c r="L107" t="s">
        <v>32</v>
      </c>
      <c r="M107">
        <v>85</v>
      </c>
      <c r="N107" t="s">
        <v>33</v>
      </c>
      <c r="U107">
        <v>90</v>
      </c>
      <c r="V107" t="s">
        <v>35</v>
      </c>
      <c r="W107">
        <v>2</v>
      </c>
    </row>
    <row r="108" spans="2:26" x14ac:dyDescent="0.3">
      <c r="B108">
        <v>15609686</v>
      </c>
      <c r="C108" t="s">
        <v>68</v>
      </c>
      <c r="D108" t="s">
        <v>118</v>
      </c>
      <c r="E108">
        <v>301</v>
      </c>
      <c r="G108">
        <v>42</v>
      </c>
      <c r="I108">
        <v>43</v>
      </c>
      <c r="K108">
        <v>44</v>
      </c>
      <c r="M108">
        <v>45</v>
      </c>
      <c r="U108">
        <v>4</v>
      </c>
      <c r="V108">
        <v>8</v>
      </c>
      <c r="W108" t="s">
        <v>28</v>
      </c>
      <c r="X108" t="s">
        <v>28</v>
      </c>
      <c r="Y108" t="s">
        <v>28</v>
      </c>
      <c r="Z108" t="s">
        <v>29</v>
      </c>
    </row>
    <row r="109" spans="2:26" x14ac:dyDescent="0.3">
      <c r="E109">
        <v>94</v>
      </c>
      <c r="F109" t="s">
        <v>27</v>
      </c>
      <c r="G109">
        <v>94</v>
      </c>
      <c r="H109" t="s">
        <v>27</v>
      </c>
      <c r="I109">
        <v>95</v>
      </c>
      <c r="J109" t="s">
        <v>27</v>
      </c>
      <c r="K109">
        <v>99</v>
      </c>
      <c r="L109" t="s">
        <v>27</v>
      </c>
      <c r="M109">
        <v>97</v>
      </c>
      <c r="N109" t="s">
        <v>27</v>
      </c>
      <c r="U109">
        <v>95</v>
      </c>
      <c r="V109" t="s">
        <v>35</v>
      </c>
      <c r="W109">
        <v>1</v>
      </c>
    </row>
    <row r="110" spans="2:26" x14ac:dyDescent="0.3">
      <c r="B110">
        <v>15609687</v>
      </c>
      <c r="C110" t="s">
        <v>68</v>
      </c>
      <c r="D110" t="s">
        <v>119</v>
      </c>
      <c r="E110">
        <v>301</v>
      </c>
      <c r="G110">
        <v>42</v>
      </c>
      <c r="I110">
        <v>43</v>
      </c>
      <c r="K110">
        <v>44</v>
      </c>
      <c r="M110">
        <v>45</v>
      </c>
      <c r="W110" t="s">
        <v>27</v>
      </c>
      <c r="X110" t="s">
        <v>27</v>
      </c>
      <c r="Y110" t="s">
        <v>27</v>
      </c>
      <c r="Z110" t="s">
        <v>29</v>
      </c>
    </row>
    <row r="111" spans="2:26" x14ac:dyDescent="0.3">
      <c r="E111">
        <v>92</v>
      </c>
      <c r="F111" t="s">
        <v>28</v>
      </c>
      <c r="G111">
        <v>66</v>
      </c>
      <c r="H111" t="s">
        <v>32</v>
      </c>
      <c r="I111">
        <v>63</v>
      </c>
      <c r="J111" t="s">
        <v>32</v>
      </c>
      <c r="K111">
        <v>64</v>
      </c>
      <c r="L111" t="s">
        <v>36</v>
      </c>
      <c r="M111">
        <v>75</v>
      </c>
      <c r="N111" t="s">
        <v>34</v>
      </c>
    </row>
    <row r="113" spans="2:27" x14ac:dyDescent="0.3">
      <c r="B113">
        <v>15609688</v>
      </c>
      <c r="C113" t="s">
        <v>68</v>
      </c>
      <c r="D113" t="s">
        <v>120</v>
      </c>
      <c r="E113">
        <v>301</v>
      </c>
      <c r="G113">
        <v>42</v>
      </c>
      <c r="I113">
        <v>43</v>
      </c>
      <c r="K113">
        <v>44</v>
      </c>
      <c r="M113">
        <v>45</v>
      </c>
      <c r="U113">
        <v>4</v>
      </c>
      <c r="V113">
        <v>8</v>
      </c>
      <c r="W113" t="s">
        <v>31</v>
      </c>
      <c r="X113" t="s">
        <v>31</v>
      </c>
      <c r="Y113" t="s">
        <v>31</v>
      </c>
      <c r="Z113" t="s">
        <v>29</v>
      </c>
    </row>
    <row r="114" spans="2:27" x14ac:dyDescent="0.3">
      <c r="E114">
        <v>94</v>
      </c>
      <c r="F114" t="s">
        <v>27</v>
      </c>
      <c r="G114">
        <v>64</v>
      </c>
      <c r="H114" t="s">
        <v>32</v>
      </c>
      <c r="I114">
        <v>74</v>
      </c>
      <c r="J114" t="s">
        <v>30</v>
      </c>
      <c r="K114">
        <v>86</v>
      </c>
      <c r="L114" t="s">
        <v>31</v>
      </c>
      <c r="M114">
        <v>88</v>
      </c>
      <c r="N114" t="s">
        <v>33</v>
      </c>
      <c r="U114">
        <v>84</v>
      </c>
      <c r="V114" t="s">
        <v>38</v>
      </c>
      <c r="W114">
        <v>1</v>
      </c>
    </row>
    <row r="115" spans="2:27" x14ac:dyDescent="0.3">
      <c r="B115">
        <v>15609689</v>
      </c>
      <c r="C115" t="s">
        <v>68</v>
      </c>
      <c r="D115" t="s">
        <v>121</v>
      </c>
      <c r="E115">
        <v>301</v>
      </c>
      <c r="G115">
        <v>41</v>
      </c>
      <c r="I115">
        <v>42</v>
      </c>
      <c r="K115">
        <v>43</v>
      </c>
      <c r="M115">
        <v>44</v>
      </c>
      <c r="W115" t="s">
        <v>27</v>
      </c>
      <c r="X115" t="s">
        <v>27</v>
      </c>
      <c r="Y115" t="s">
        <v>27</v>
      </c>
      <c r="Z115" t="s">
        <v>29</v>
      </c>
    </row>
    <row r="116" spans="2:27" x14ac:dyDescent="0.3">
      <c r="E116">
        <v>96</v>
      </c>
      <c r="F116" t="s">
        <v>27</v>
      </c>
      <c r="G116">
        <v>87</v>
      </c>
      <c r="H116" t="s">
        <v>28</v>
      </c>
      <c r="I116">
        <v>91</v>
      </c>
      <c r="J116" t="s">
        <v>28</v>
      </c>
      <c r="K116">
        <v>88</v>
      </c>
      <c r="L116" t="s">
        <v>28</v>
      </c>
      <c r="M116">
        <v>87</v>
      </c>
      <c r="N116" t="s">
        <v>31</v>
      </c>
    </row>
    <row r="117" spans="2:27" x14ac:dyDescent="0.3">
      <c r="B117">
        <v>15609690</v>
      </c>
      <c r="C117" t="s">
        <v>68</v>
      </c>
      <c r="D117" t="s">
        <v>122</v>
      </c>
      <c r="E117">
        <v>301</v>
      </c>
      <c r="G117">
        <v>41</v>
      </c>
      <c r="I117">
        <v>42</v>
      </c>
      <c r="K117">
        <v>43</v>
      </c>
      <c r="M117">
        <v>44</v>
      </c>
      <c r="W117" t="s">
        <v>28</v>
      </c>
      <c r="X117" t="s">
        <v>28</v>
      </c>
      <c r="Y117" t="s">
        <v>28</v>
      </c>
      <c r="Z117" t="s">
        <v>29</v>
      </c>
    </row>
    <row r="118" spans="2:27" x14ac:dyDescent="0.3">
      <c r="E118">
        <v>89</v>
      </c>
      <c r="F118" t="s">
        <v>31</v>
      </c>
      <c r="G118">
        <v>76</v>
      </c>
      <c r="H118" t="s">
        <v>30</v>
      </c>
      <c r="I118">
        <v>71</v>
      </c>
      <c r="J118" t="s">
        <v>33</v>
      </c>
      <c r="K118">
        <v>76</v>
      </c>
      <c r="L118" t="s">
        <v>30</v>
      </c>
      <c r="M118">
        <v>72</v>
      </c>
      <c r="N118" t="s">
        <v>32</v>
      </c>
    </row>
    <row r="119" spans="2:27" x14ac:dyDescent="0.3">
      <c r="B119">
        <v>15609691</v>
      </c>
      <c r="C119" t="s">
        <v>72</v>
      </c>
      <c r="D119" t="s">
        <v>123</v>
      </c>
      <c r="E119">
        <v>301</v>
      </c>
      <c r="G119">
        <v>41</v>
      </c>
      <c r="I119">
        <v>42</v>
      </c>
      <c r="K119">
        <v>43</v>
      </c>
      <c r="M119">
        <v>44</v>
      </c>
      <c r="W119" t="s">
        <v>27</v>
      </c>
      <c r="X119" t="s">
        <v>27</v>
      </c>
      <c r="Y119" t="s">
        <v>27</v>
      </c>
      <c r="Z119" t="s">
        <v>29</v>
      </c>
    </row>
    <row r="120" spans="2:27" x14ac:dyDescent="0.3">
      <c r="E120">
        <v>92</v>
      </c>
      <c r="F120" t="s">
        <v>28</v>
      </c>
      <c r="G120">
        <v>72</v>
      </c>
      <c r="H120" t="s">
        <v>30</v>
      </c>
      <c r="I120">
        <v>80</v>
      </c>
      <c r="J120" t="s">
        <v>31</v>
      </c>
      <c r="K120">
        <v>90</v>
      </c>
      <c r="L120" t="s">
        <v>28</v>
      </c>
      <c r="M120">
        <v>94</v>
      </c>
      <c r="N120" t="s">
        <v>28</v>
      </c>
    </row>
    <row r="121" spans="2:27" x14ac:dyDescent="0.3">
      <c r="B121" t="s">
        <v>0</v>
      </c>
    </row>
    <row r="122" spans="2:27" x14ac:dyDescent="0.3">
      <c r="B122" t="s">
        <v>93</v>
      </c>
      <c r="C122" t="s">
        <v>94</v>
      </c>
      <c r="D122" t="s">
        <v>95</v>
      </c>
      <c r="E122" t="s">
        <v>1</v>
      </c>
      <c r="F122" t="s">
        <v>96</v>
      </c>
      <c r="G122" t="s">
        <v>97</v>
      </c>
      <c r="H122">
        <v>-202</v>
      </c>
      <c r="I122">
        <v>0</v>
      </c>
      <c r="J122" t="s">
        <v>2</v>
      </c>
      <c r="K122" t="s">
        <v>98</v>
      </c>
      <c r="L122" t="s">
        <v>99</v>
      </c>
      <c r="M122" t="s">
        <v>100</v>
      </c>
      <c r="V122" t="s">
        <v>3</v>
      </c>
      <c r="W122" t="s">
        <v>4</v>
      </c>
      <c r="Y122">
        <v>3</v>
      </c>
    </row>
    <row r="123" spans="2:27" x14ac:dyDescent="0.3">
      <c r="E123" t="s">
        <v>5</v>
      </c>
      <c r="F123" t="s">
        <v>6</v>
      </c>
      <c r="G123" t="s">
        <v>7</v>
      </c>
      <c r="H123" t="s">
        <v>52</v>
      </c>
      <c r="I123" t="s">
        <v>53</v>
      </c>
      <c r="J123" t="s">
        <v>8</v>
      </c>
      <c r="K123" t="s">
        <v>9</v>
      </c>
    </row>
    <row r="125" spans="2:27" x14ac:dyDescent="0.3">
      <c r="B125" t="s">
        <v>54</v>
      </c>
      <c r="C125" t="s">
        <v>12</v>
      </c>
      <c r="D125" t="s">
        <v>55</v>
      </c>
      <c r="E125" t="s">
        <v>11</v>
      </c>
      <c r="F125" t="s">
        <v>10</v>
      </c>
      <c r="G125" t="s">
        <v>11</v>
      </c>
      <c r="H125" t="s">
        <v>12</v>
      </c>
      <c r="I125" t="s">
        <v>12</v>
      </c>
      <c r="J125" t="s">
        <v>12</v>
      </c>
      <c r="K125" t="s">
        <v>11</v>
      </c>
      <c r="L125" t="s">
        <v>10</v>
      </c>
      <c r="M125" t="s">
        <v>12</v>
      </c>
      <c r="N125" t="s">
        <v>10</v>
      </c>
      <c r="U125" t="s">
        <v>12</v>
      </c>
      <c r="V125" t="s">
        <v>10</v>
      </c>
      <c r="W125" t="s">
        <v>13</v>
      </c>
      <c r="X125" t="s">
        <v>10</v>
      </c>
      <c r="Y125" t="s">
        <v>12</v>
      </c>
      <c r="Z125" t="s">
        <v>14</v>
      </c>
      <c r="AA125" t="s">
        <v>15</v>
      </c>
    </row>
    <row r="126" spans="2:27" x14ac:dyDescent="0.3">
      <c r="B126" t="s">
        <v>56</v>
      </c>
      <c r="C126" t="s">
        <v>57</v>
      </c>
      <c r="D126" t="s">
        <v>58</v>
      </c>
      <c r="E126" t="s">
        <v>12</v>
      </c>
      <c r="F126" t="s">
        <v>10</v>
      </c>
      <c r="G126" t="s">
        <v>11</v>
      </c>
      <c r="H126" t="s">
        <v>12</v>
      </c>
      <c r="I126" t="s">
        <v>12</v>
      </c>
      <c r="J126" t="s">
        <v>16</v>
      </c>
      <c r="K126" t="s">
        <v>59</v>
      </c>
      <c r="L126" t="s">
        <v>10</v>
      </c>
      <c r="M126" t="s">
        <v>12</v>
      </c>
      <c r="N126" t="s">
        <v>10</v>
      </c>
      <c r="U126" t="s">
        <v>12</v>
      </c>
      <c r="V126" t="s">
        <v>10</v>
      </c>
      <c r="W126" t="s">
        <v>17</v>
      </c>
      <c r="X126" t="s">
        <v>60</v>
      </c>
      <c r="Y126" t="s">
        <v>61</v>
      </c>
      <c r="Z126" t="s">
        <v>18</v>
      </c>
      <c r="AA126" t="s">
        <v>19</v>
      </c>
    </row>
    <row r="127" spans="2:27" x14ac:dyDescent="0.3">
      <c r="B127" t="s">
        <v>62</v>
      </c>
      <c r="C127" t="s">
        <v>63</v>
      </c>
      <c r="E127" t="s">
        <v>20</v>
      </c>
      <c r="F127" t="s">
        <v>21</v>
      </c>
      <c r="G127" t="s">
        <v>20</v>
      </c>
      <c r="H127" t="s">
        <v>21</v>
      </c>
      <c r="I127" t="s">
        <v>20</v>
      </c>
      <c r="J127" t="s">
        <v>21</v>
      </c>
      <c r="K127" t="s">
        <v>64</v>
      </c>
      <c r="L127" t="s">
        <v>42</v>
      </c>
      <c r="M127" t="s">
        <v>20</v>
      </c>
      <c r="N127" t="s">
        <v>21</v>
      </c>
      <c r="U127" t="s">
        <v>20</v>
      </c>
      <c r="V127" t="s">
        <v>21</v>
      </c>
      <c r="W127" t="s">
        <v>22</v>
      </c>
      <c r="X127" t="s">
        <v>23</v>
      </c>
      <c r="Y127" t="s">
        <v>24</v>
      </c>
      <c r="AA127" t="s">
        <v>20</v>
      </c>
    </row>
    <row r="128" spans="2:27" x14ac:dyDescent="0.3">
      <c r="E128" t="s">
        <v>25</v>
      </c>
      <c r="F128" t="s">
        <v>26</v>
      </c>
      <c r="G128" t="s">
        <v>25</v>
      </c>
      <c r="H128" t="s">
        <v>26</v>
      </c>
      <c r="I128" t="s">
        <v>25</v>
      </c>
      <c r="J128" t="s">
        <v>26</v>
      </c>
      <c r="K128" t="s">
        <v>65</v>
      </c>
      <c r="L128" t="s">
        <v>2</v>
      </c>
      <c r="M128" t="s">
        <v>25</v>
      </c>
      <c r="N128" t="s">
        <v>26</v>
      </c>
      <c r="U128" t="s">
        <v>25</v>
      </c>
      <c r="V128" t="s">
        <v>26</v>
      </c>
    </row>
    <row r="129" spans="2:27" x14ac:dyDescent="0.3">
      <c r="B129" t="s">
        <v>54</v>
      </c>
      <c r="C129" t="s">
        <v>12</v>
      </c>
      <c r="D129" t="s">
        <v>55</v>
      </c>
      <c r="E129" t="s">
        <v>11</v>
      </c>
      <c r="F129" t="s">
        <v>10</v>
      </c>
      <c r="G129" t="s">
        <v>11</v>
      </c>
      <c r="H129" t="s">
        <v>12</v>
      </c>
      <c r="I129" t="s">
        <v>12</v>
      </c>
      <c r="J129" t="s">
        <v>12</v>
      </c>
      <c r="K129" t="s">
        <v>11</v>
      </c>
      <c r="L129" t="s">
        <v>10</v>
      </c>
      <c r="M129" t="s">
        <v>12</v>
      </c>
      <c r="N129" t="s">
        <v>10</v>
      </c>
      <c r="U129" t="s">
        <v>12</v>
      </c>
      <c r="V129" t="s">
        <v>10</v>
      </c>
      <c r="W129" t="s">
        <v>13</v>
      </c>
      <c r="X129" t="s">
        <v>10</v>
      </c>
      <c r="Y129" t="s">
        <v>12</v>
      </c>
      <c r="Z129" t="s">
        <v>14</v>
      </c>
      <c r="AA129" t="s">
        <v>15</v>
      </c>
    </row>
    <row r="131" spans="2:27" x14ac:dyDescent="0.3">
      <c r="B131" t="s">
        <v>66</v>
      </c>
      <c r="C131">
        <v>-34</v>
      </c>
      <c r="D131" t="s">
        <v>67</v>
      </c>
    </row>
    <row r="133" spans="2:27" x14ac:dyDescent="0.3">
      <c r="B133">
        <v>15609692</v>
      </c>
      <c r="C133" t="s">
        <v>72</v>
      </c>
      <c r="D133" t="s">
        <v>124</v>
      </c>
      <c r="E133">
        <v>301</v>
      </c>
      <c r="G133">
        <v>41</v>
      </c>
      <c r="I133">
        <v>42</v>
      </c>
      <c r="K133">
        <v>43</v>
      </c>
      <c r="M133">
        <v>44</v>
      </c>
      <c r="W133" t="s">
        <v>27</v>
      </c>
      <c r="X133" t="s">
        <v>27</v>
      </c>
      <c r="Y133" t="s">
        <v>27</v>
      </c>
      <c r="Z133" t="s">
        <v>29</v>
      </c>
    </row>
    <row r="134" spans="2:27" x14ac:dyDescent="0.3">
      <c r="E134">
        <v>95</v>
      </c>
      <c r="F134" t="s">
        <v>27</v>
      </c>
      <c r="G134">
        <v>91</v>
      </c>
      <c r="H134" t="s">
        <v>28</v>
      </c>
      <c r="I134">
        <v>82</v>
      </c>
      <c r="J134" t="s">
        <v>31</v>
      </c>
      <c r="K134">
        <v>91</v>
      </c>
      <c r="L134" t="s">
        <v>28</v>
      </c>
      <c r="M134">
        <v>89</v>
      </c>
      <c r="N134" t="s">
        <v>31</v>
      </c>
    </row>
    <row r="135" spans="2:27" x14ac:dyDescent="0.3">
      <c r="B135">
        <v>15609693</v>
      </c>
      <c r="C135" t="s">
        <v>68</v>
      </c>
      <c r="D135" t="s">
        <v>125</v>
      </c>
      <c r="E135">
        <v>301</v>
      </c>
      <c r="G135">
        <v>41</v>
      </c>
      <c r="I135">
        <v>42</v>
      </c>
      <c r="K135">
        <v>43</v>
      </c>
      <c r="M135">
        <v>44</v>
      </c>
      <c r="W135" t="s">
        <v>27</v>
      </c>
      <c r="X135" t="s">
        <v>27</v>
      </c>
      <c r="Y135" t="s">
        <v>27</v>
      </c>
      <c r="Z135" t="s">
        <v>29</v>
      </c>
    </row>
    <row r="136" spans="2:27" x14ac:dyDescent="0.3">
      <c r="E136">
        <v>95</v>
      </c>
      <c r="F136" t="s">
        <v>27</v>
      </c>
      <c r="G136">
        <v>94</v>
      </c>
      <c r="H136" t="s">
        <v>28</v>
      </c>
      <c r="I136">
        <v>95</v>
      </c>
      <c r="J136" t="s">
        <v>27</v>
      </c>
      <c r="K136">
        <v>95</v>
      </c>
      <c r="L136" t="s">
        <v>27</v>
      </c>
      <c r="M136">
        <v>100</v>
      </c>
      <c r="N136" t="s">
        <v>27</v>
      </c>
    </row>
    <row r="137" spans="2:27" x14ac:dyDescent="0.3">
      <c r="B137">
        <v>15609694</v>
      </c>
      <c r="C137" t="s">
        <v>72</v>
      </c>
      <c r="D137" t="s">
        <v>126</v>
      </c>
      <c r="E137">
        <v>301</v>
      </c>
      <c r="G137">
        <v>41</v>
      </c>
      <c r="I137">
        <v>42</v>
      </c>
      <c r="K137">
        <v>43</v>
      </c>
      <c r="M137">
        <v>44</v>
      </c>
      <c r="W137" t="s">
        <v>27</v>
      </c>
      <c r="X137" t="s">
        <v>27</v>
      </c>
      <c r="Y137" t="s">
        <v>27</v>
      </c>
      <c r="Z137" t="s">
        <v>29</v>
      </c>
    </row>
    <row r="138" spans="2:27" x14ac:dyDescent="0.3">
      <c r="E138">
        <v>95</v>
      </c>
      <c r="F138" t="s">
        <v>27</v>
      </c>
      <c r="G138">
        <v>95</v>
      </c>
      <c r="H138" t="s">
        <v>27</v>
      </c>
      <c r="I138">
        <v>95</v>
      </c>
      <c r="J138" t="s">
        <v>27</v>
      </c>
      <c r="K138">
        <v>95</v>
      </c>
      <c r="L138" t="s">
        <v>27</v>
      </c>
      <c r="M138">
        <v>97</v>
      </c>
      <c r="N138" t="s">
        <v>27</v>
      </c>
    </row>
    <row r="139" spans="2:27" x14ac:dyDescent="0.3">
      <c r="B139">
        <v>15609695</v>
      </c>
      <c r="C139" t="s">
        <v>68</v>
      </c>
      <c r="D139" t="s">
        <v>127</v>
      </c>
      <c r="E139">
        <v>301</v>
      </c>
      <c r="G139">
        <v>41</v>
      </c>
      <c r="I139">
        <v>42</v>
      </c>
      <c r="K139">
        <v>43</v>
      </c>
      <c r="M139">
        <v>44</v>
      </c>
      <c r="W139" t="s">
        <v>28</v>
      </c>
      <c r="X139" t="s">
        <v>28</v>
      </c>
      <c r="Y139" t="s">
        <v>28</v>
      </c>
      <c r="Z139" t="s">
        <v>29</v>
      </c>
    </row>
    <row r="140" spans="2:27" x14ac:dyDescent="0.3">
      <c r="E140">
        <v>95</v>
      </c>
      <c r="F140" t="s">
        <v>27</v>
      </c>
      <c r="G140">
        <v>82</v>
      </c>
      <c r="H140" t="s">
        <v>31</v>
      </c>
      <c r="I140">
        <v>85</v>
      </c>
      <c r="J140" t="s">
        <v>28</v>
      </c>
      <c r="K140">
        <v>95</v>
      </c>
      <c r="L140" t="s">
        <v>27</v>
      </c>
      <c r="M140">
        <v>95</v>
      </c>
      <c r="N140" t="s">
        <v>27</v>
      </c>
    </row>
    <row r="141" spans="2:27" x14ac:dyDescent="0.3">
      <c r="B141">
        <v>15609696</v>
      </c>
      <c r="C141" t="s">
        <v>68</v>
      </c>
      <c r="D141" t="s">
        <v>128</v>
      </c>
      <c r="E141">
        <v>301</v>
      </c>
      <c r="G141">
        <v>41</v>
      </c>
      <c r="I141">
        <v>42</v>
      </c>
      <c r="K141">
        <v>43</v>
      </c>
      <c r="M141">
        <v>44</v>
      </c>
      <c r="W141" t="s">
        <v>31</v>
      </c>
      <c r="X141" t="s">
        <v>31</v>
      </c>
      <c r="Y141" t="s">
        <v>31</v>
      </c>
      <c r="Z141" t="s">
        <v>29</v>
      </c>
    </row>
    <row r="142" spans="2:27" x14ac:dyDescent="0.3">
      <c r="E142">
        <v>92</v>
      </c>
      <c r="F142" t="s">
        <v>28</v>
      </c>
      <c r="G142">
        <v>56</v>
      </c>
      <c r="H142" t="s">
        <v>36</v>
      </c>
      <c r="I142">
        <v>67</v>
      </c>
      <c r="J142" t="s">
        <v>32</v>
      </c>
      <c r="K142">
        <v>70</v>
      </c>
      <c r="L142" t="s">
        <v>33</v>
      </c>
      <c r="M142">
        <v>69</v>
      </c>
      <c r="N142" t="s">
        <v>32</v>
      </c>
    </row>
    <row r="143" spans="2:27" x14ac:dyDescent="0.3">
      <c r="B143">
        <v>15609697</v>
      </c>
      <c r="C143" t="s">
        <v>72</v>
      </c>
      <c r="D143" t="s">
        <v>129</v>
      </c>
      <c r="E143">
        <v>301</v>
      </c>
      <c r="G143">
        <v>41</v>
      </c>
      <c r="I143">
        <v>42</v>
      </c>
      <c r="K143">
        <v>43</v>
      </c>
      <c r="M143">
        <v>44</v>
      </c>
      <c r="W143" t="s">
        <v>31</v>
      </c>
      <c r="X143" t="s">
        <v>31</v>
      </c>
      <c r="Y143" t="s">
        <v>31</v>
      </c>
      <c r="Z143" t="s">
        <v>29</v>
      </c>
    </row>
    <row r="144" spans="2:27" x14ac:dyDescent="0.3">
      <c r="E144">
        <v>92</v>
      </c>
      <c r="F144" t="s">
        <v>28</v>
      </c>
      <c r="G144">
        <v>91</v>
      </c>
      <c r="H144" t="s">
        <v>28</v>
      </c>
      <c r="I144">
        <v>95</v>
      </c>
      <c r="J144" t="s">
        <v>27</v>
      </c>
      <c r="K144">
        <v>95</v>
      </c>
      <c r="L144" t="s">
        <v>27</v>
      </c>
      <c r="M144">
        <v>95</v>
      </c>
      <c r="N144" t="s">
        <v>27</v>
      </c>
    </row>
    <row r="146" spans="2:26" x14ac:dyDescent="0.3">
      <c r="B146">
        <v>15609698</v>
      </c>
      <c r="C146" t="s">
        <v>68</v>
      </c>
      <c r="D146" t="s">
        <v>130</v>
      </c>
      <c r="E146">
        <v>301</v>
      </c>
      <c r="G146">
        <v>41</v>
      </c>
      <c r="I146">
        <v>42</v>
      </c>
      <c r="K146">
        <v>43</v>
      </c>
      <c r="M146">
        <v>44</v>
      </c>
      <c r="W146" t="s">
        <v>31</v>
      </c>
      <c r="X146" t="s">
        <v>31</v>
      </c>
      <c r="Y146" t="s">
        <v>31</v>
      </c>
      <c r="Z146" t="s">
        <v>29</v>
      </c>
    </row>
    <row r="147" spans="2:26" x14ac:dyDescent="0.3">
      <c r="E147">
        <v>92</v>
      </c>
      <c r="F147" t="s">
        <v>28</v>
      </c>
      <c r="G147">
        <v>82</v>
      </c>
      <c r="H147" t="s">
        <v>31</v>
      </c>
      <c r="I147">
        <v>95</v>
      </c>
      <c r="J147" t="s">
        <v>27</v>
      </c>
      <c r="K147">
        <v>88</v>
      </c>
      <c r="L147" t="s">
        <v>28</v>
      </c>
      <c r="M147">
        <v>96</v>
      </c>
      <c r="N147" t="s">
        <v>27</v>
      </c>
    </row>
    <row r="148" spans="2:26" x14ac:dyDescent="0.3">
      <c r="B148">
        <v>15609699</v>
      </c>
      <c r="C148" t="s">
        <v>68</v>
      </c>
      <c r="D148" t="s">
        <v>131</v>
      </c>
      <c r="E148">
        <v>301</v>
      </c>
      <c r="G148">
        <v>41</v>
      </c>
      <c r="I148">
        <v>42</v>
      </c>
      <c r="K148">
        <v>43</v>
      </c>
      <c r="M148">
        <v>44</v>
      </c>
      <c r="W148" t="s">
        <v>31</v>
      </c>
      <c r="X148" t="s">
        <v>31</v>
      </c>
      <c r="Y148" t="s">
        <v>31</v>
      </c>
      <c r="Z148" t="s">
        <v>29</v>
      </c>
    </row>
    <row r="149" spans="2:26" x14ac:dyDescent="0.3">
      <c r="E149">
        <v>94</v>
      </c>
      <c r="F149" t="s">
        <v>27</v>
      </c>
      <c r="G149">
        <v>52</v>
      </c>
      <c r="H149" t="s">
        <v>36</v>
      </c>
      <c r="I149">
        <v>73</v>
      </c>
      <c r="J149" t="s">
        <v>30</v>
      </c>
      <c r="K149">
        <v>81</v>
      </c>
      <c r="L149" t="s">
        <v>31</v>
      </c>
      <c r="M149">
        <v>94</v>
      </c>
      <c r="N149" t="s">
        <v>28</v>
      </c>
    </row>
    <row r="150" spans="2:26" x14ac:dyDescent="0.3">
      <c r="B150">
        <v>15609700</v>
      </c>
      <c r="C150" t="s">
        <v>68</v>
      </c>
      <c r="D150" t="s">
        <v>132</v>
      </c>
      <c r="E150">
        <v>301</v>
      </c>
      <c r="G150">
        <v>41</v>
      </c>
      <c r="I150">
        <v>42</v>
      </c>
      <c r="K150">
        <v>43</v>
      </c>
      <c r="M150">
        <v>44</v>
      </c>
      <c r="W150" t="s">
        <v>31</v>
      </c>
      <c r="X150" t="s">
        <v>31</v>
      </c>
      <c r="Y150" t="s">
        <v>31</v>
      </c>
      <c r="Z150" t="s">
        <v>29</v>
      </c>
    </row>
    <row r="151" spans="2:26" x14ac:dyDescent="0.3">
      <c r="E151">
        <v>94</v>
      </c>
      <c r="F151" t="s">
        <v>27</v>
      </c>
      <c r="G151">
        <v>70</v>
      </c>
      <c r="H151" t="s">
        <v>30</v>
      </c>
      <c r="I151">
        <v>90</v>
      </c>
      <c r="J151" t="s">
        <v>28</v>
      </c>
      <c r="K151">
        <v>95</v>
      </c>
      <c r="L151" t="s">
        <v>27</v>
      </c>
      <c r="M151">
        <v>99</v>
      </c>
      <c r="N151" t="s">
        <v>27</v>
      </c>
    </row>
    <row r="152" spans="2:26" x14ac:dyDescent="0.3">
      <c r="B152">
        <v>15609701</v>
      </c>
      <c r="C152" t="s">
        <v>68</v>
      </c>
      <c r="D152" t="s">
        <v>133</v>
      </c>
      <c r="E152">
        <v>301</v>
      </c>
      <c r="G152">
        <v>41</v>
      </c>
      <c r="I152">
        <v>42</v>
      </c>
      <c r="K152">
        <v>43</v>
      </c>
      <c r="M152">
        <v>44</v>
      </c>
      <c r="W152" t="s">
        <v>31</v>
      </c>
      <c r="X152" t="s">
        <v>31</v>
      </c>
      <c r="Y152" t="s">
        <v>31</v>
      </c>
      <c r="Z152" t="s">
        <v>29</v>
      </c>
    </row>
    <row r="153" spans="2:26" x14ac:dyDescent="0.3">
      <c r="E153">
        <v>95</v>
      </c>
      <c r="F153" t="s">
        <v>27</v>
      </c>
      <c r="G153">
        <v>99</v>
      </c>
      <c r="H153" t="s">
        <v>27</v>
      </c>
      <c r="I153">
        <v>95</v>
      </c>
      <c r="J153" t="s">
        <v>27</v>
      </c>
      <c r="K153">
        <v>99</v>
      </c>
      <c r="L153" t="s">
        <v>27</v>
      </c>
      <c r="M153">
        <v>96</v>
      </c>
      <c r="N153" t="s">
        <v>27</v>
      </c>
    </row>
    <row r="154" spans="2:26" x14ac:dyDescent="0.3">
      <c r="B154">
        <v>15609702</v>
      </c>
      <c r="C154" t="s">
        <v>68</v>
      </c>
      <c r="D154" t="s">
        <v>134</v>
      </c>
      <c r="E154">
        <v>301</v>
      </c>
      <c r="G154">
        <v>41</v>
      </c>
      <c r="I154">
        <v>42</v>
      </c>
      <c r="K154">
        <v>43</v>
      </c>
      <c r="M154">
        <v>44</v>
      </c>
      <c r="W154" t="s">
        <v>28</v>
      </c>
      <c r="X154" t="s">
        <v>28</v>
      </c>
      <c r="Y154" t="s">
        <v>28</v>
      </c>
      <c r="Z154" t="s">
        <v>29</v>
      </c>
    </row>
    <row r="155" spans="2:26" x14ac:dyDescent="0.3">
      <c r="E155">
        <v>94</v>
      </c>
      <c r="F155" t="s">
        <v>27</v>
      </c>
      <c r="G155">
        <v>95</v>
      </c>
      <c r="H155" t="s">
        <v>27</v>
      </c>
      <c r="I155">
        <v>75</v>
      </c>
      <c r="J155" t="s">
        <v>30</v>
      </c>
      <c r="K155">
        <v>95</v>
      </c>
      <c r="L155" t="s">
        <v>27</v>
      </c>
      <c r="M155">
        <v>91</v>
      </c>
      <c r="N155" t="s">
        <v>31</v>
      </c>
    </row>
    <row r="156" spans="2:26" x14ac:dyDescent="0.3">
      <c r="B156">
        <v>15609703</v>
      </c>
      <c r="C156" t="s">
        <v>68</v>
      </c>
      <c r="D156" t="s">
        <v>135</v>
      </c>
      <c r="E156">
        <v>301</v>
      </c>
      <c r="G156">
        <v>41</v>
      </c>
      <c r="I156">
        <v>42</v>
      </c>
      <c r="K156">
        <v>43</v>
      </c>
      <c r="M156">
        <v>44</v>
      </c>
      <c r="W156" t="s">
        <v>31</v>
      </c>
      <c r="X156" t="s">
        <v>31</v>
      </c>
      <c r="Y156" t="s">
        <v>31</v>
      </c>
      <c r="Z156" t="s">
        <v>29</v>
      </c>
    </row>
    <row r="157" spans="2:26" x14ac:dyDescent="0.3">
      <c r="E157">
        <v>97</v>
      </c>
      <c r="F157" t="s">
        <v>27</v>
      </c>
      <c r="G157">
        <v>76</v>
      </c>
      <c r="H157" t="s">
        <v>30</v>
      </c>
      <c r="I157">
        <v>85</v>
      </c>
      <c r="J157" t="s">
        <v>28</v>
      </c>
      <c r="K157">
        <v>95</v>
      </c>
      <c r="L157" t="s">
        <v>27</v>
      </c>
      <c r="M157">
        <v>95</v>
      </c>
      <c r="N157" t="s">
        <v>27</v>
      </c>
    </row>
    <row r="158" spans="2:26" x14ac:dyDescent="0.3">
      <c r="B158">
        <v>15609704</v>
      </c>
      <c r="C158" t="s">
        <v>68</v>
      </c>
      <c r="D158" t="s">
        <v>136</v>
      </c>
      <c r="E158">
        <v>301</v>
      </c>
      <c r="G158">
        <v>41</v>
      </c>
      <c r="I158">
        <v>42</v>
      </c>
      <c r="K158">
        <v>43</v>
      </c>
      <c r="M158">
        <v>44</v>
      </c>
      <c r="W158" t="s">
        <v>31</v>
      </c>
      <c r="X158" t="s">
        <v>31</v>
      </c>
      <c r="Y158" t="s">
        <v>31</v>
      </c>
      <c r="Z158" t="s">
        <v>29</v>
      </c>
    </row>
    <row r="159" spans="2:26" x14ac:dyDescent="0.3">
      <c r="E159">
        <v>95</v>
      </c>
      <c r="F159" t="s">
        <v>27</v>
      </c>
      <c r="G159">
        <v>83</v>
      </c>
      <c r="H159" t="s">
        <v>31</v>
      </c>
      <c r="I159">
        <v>92</v>
      </c>
      <c r="J159" t="s">
        <v>28</v>
      </c>
      <c r="K159">
        <v>84</v>
      </c>
      <c r="L159" t="s">
        <v>31</v>
      </c>
      <c r="M159">
        <v>95</v>
      </c>
      <c r="N159" t="s">
        <v>27</v>
      </c>
    </row>
    <row r="160" spans="2:26" x14ac:dyDescent="0.3">
      <c r="B160">
        <v>15609705</v>
      </c>
      <c r="C160" t="s">
        <v>72</v>
      </c>
      <c r="D160" t="s">
        <v>137</v>
      </c>
      <c r="E160">
        <v>301</v>
      </c>
      <c r="G160">
        <v>41</v>
      </c>
      <c r="I160">
        <v>42</v>
      </c>
      <c r="K160">
        <v>43</v>
      </c>
      <c r="M160">
        <v>44</v>
      </c>
      <c r="W160" t="s">
        <v>27</v>
      </c>
      <c r="X160" t="s">
        <v>27</v>
      </c>
      <c r="Y160" t="s">
        <v>27</v>
      </c>
      <c r="Z160" t="s">
        <v>29</v>
      </c>
    </row>
    <row r="161" spans="2:26" x14ac:dyDescent="0.3">
      <c r="E161">
        <v>95</v>
      </c>
      <c r="F161" t="s">
        <v>27</v>
      </c>
      <c r="G161">
        <v>82</v>
      </c>
      <c r="H161" t="s">
        <v>31</v>
      </c>
      <c r="I161">
        <v>86</v>
      </c>
      <c r="J161" t="s">
        <v>28</v>
      </c>
      <c r="K161">
        <v>93</v>
      </c>
      <c r="L161" t="s">
        <v>28</v>
      </c>
      <c r="M161">
        <v>95</v>
      </c>
      <c r="N161" t="s">
        <v>27</v>
      </c>
    </row>
    <row r="162" spans="2:26" x14ac:dyDescent="0.3">
      <c r="B162">
        <v>15609706</v>
      </c>
      <c r="C162" t="s">
        <v>72</v>
      </c>
      <c r="D162" t="s">
        <v>138</v>
      </c>
      <c r="E162">
        <v>301</v>
      </c>
      <c r="G162">
        <v>41</v>
      </c>
      <c r="I162">
        <v>42</v>
      </c>
      <c r="K162">
        <v>43</v>
      </c>
      <c r="M162">
        <v>65</v>
      </c>
      <c r="W162" t="s">
        <v>28</v>
      </c>
      <c r="X162" t="s">
        <v>28</v>
      </c>
      <c r="Y162" t="s">
        <v>28</v>
      </c>
      <c r="Z162" t="s">
        <v>29</v>
      </c>
    </row>
    <row r="163" spans="2:26" x14ac:dyDescent="0.3">
      <c r="E163">
        <v>77</v>
      </c>
      <c r="F163" t="s">
        <v>33</v>
      </c>
      <c r="G163">
        <v>53</v>
      </c>
      <c r="H163" t="s">
        <v>36</v>
      </c>
      <c r="I163">
        <v>71</v>
      </c>
      <c r="J163" t="s">
        <v>33</v>
      </c>
      <c r="K163">
        <v>65</v>
      </c>
      <c r="L163" t="s">
        <v>32</v>
      </c>
      <c r="M163">
        <v>72</v>
      </c>
      <c r="N163" t="s">
        <v>36</v>
      </c>
    </row>
    <row r="164" spans="2:26" x14ac:dyDescent="0.3">
      <c r="B164">
        <v>15609707</v>
      </c>
      <c r="C164" t="s">
        <v>68</v>
      </c>
      <c r="D164" t="s">
        <v>139</v>
      </c>
      <c r="E164">
        <v>301</v>
      </c>
      <c r="G164">
        <v>41</v>
      </c>
      <c r="I164">
        <v>42</v>
      </c>
      <c r="K164">
        <v>43</v>
      </c>
      <c r="M164">
        <v>65</v>
      </c>
      <c r="W164" t="s">
        <v>31</v>
      </c>
      <c r="X164" t="s">
        <v>31</v>
      </c>
      <c r="Y164" t="s">
        <v>31</v>
      </c>
      <c r="Z164" t="s">
        <v>29</v>
      </c>
    </row>
    <row r="165" spans="2:26" x14ac:dyDescent="0.3">
      <c r="E165">
        <v>95</v>
      </c>
      <c r="F165" t="s">
        <v>27</v>
      </c>
      <c r="G165">
        <v>95</v>
      </c>
      <c r="H165" t="s">
        <v>27</v>
      </c>
      <c r="I165">
        <v>95</v>
      </c>
      <c r="J165" t="s">
        <v>27</v>
      </c>
      <c r="K165">
        <v>95</v>
      </c>
      <c r="L165" t="s">
        <v>27</v>
      </c>
      <c r="M165">
        <v>96</v>
      </c>
      <c r="N165" t="s">
        <v>27</v>
      </c>
    </row>
    <row r="167" spans="2:26" x14ac:dyDescent="0.3">
      <c r="B167">
        <v>15609708</v>
      </c>
      <c r="C167" t="s">
        <v>68</v>
      </c>
      <c r="D167" t="s">
        <v>140</v>
      </c>
      <c r="E167">
        <v>301</v>
      </c>
      <c r="G167">
        <v>41</v>
      </c>
      <c r="I167">
        <v>42</v>
      </c>
      <c r="K167">
        <v>43</v>
      </c>
      <c r="M167">
        <v>45</v>
      </c>
      <c r="W167" t="s">
        <v>31</v>
      </c>
      <c r="X167" t="s">
        <v>31</v>
      </c>
      <c r="Y167" t="s">
        <v>31</v>
      </c>
      <c r="Z167" t="s">
        <v>29</v>
      </c>
    </row>
    <row r="168" spans="2:26" x14ac:dyDescent="0.3">
      <c r="E168">
        <v>98</v>
      </c>
      <c r="F168" t="s">
        <v>27</v>
      </c>
      <c r="G168">
        <v>95</v>
      </c>
      <c r="H168" t="s">
        <v>27</v>
      </c>
      <c r="I168">
        <v>91</v>
      </c>
      <c r="J168" t="s">
        <v>28</v>
      </c>
      <c r="K168">
        <v>95</v>
      </c>
      <c r="L168" t="s">
        <v>27</v>
      </c>
      <c r="M168">
        <v>97</v>
      </c>
      <c r="N168" t="s">
        <v>27</v>
      </c>
    </row>
    <row r="169" spans="2:26" x14ac:dyDescent="0.3">
      <c r="B169">
        <v>15609709</v>
      </c>
      <c r="C169" t="s">
        <v>72</v>
      </c>
      <c r="D169" t="s">
        <v>141</v>
      </c>
      <c r="E169">
        <v>301</v>
      </c>
      <c r="G169">
        <v>41</v>
      </c>
      <c r="I169">
        <v>42</v>
      </c>
      <c r="K169">
        <v>43</v>
      </c>
      <c r="M169">
        <v>83</v>
      </c>
      <c r="W169" t="s">
        <v>31</v>
      </c>
      <c r="X169" t="s">
        <v>31</v>
      </c>
      <c r="Y169" t="s">
        <v>31</v>
      </c>
      <c r="Z169" t="s">
        <v>29</v>
      </c>
    </row>
    <row r="170" spans="2:26" x14ac:dyDescent="0.3">
      <c r="E170">
        <v>86</v>
      </c>
      <c r="F170" t="s">
        <v>31</v>
      </c>
      <c r="G170">
        <v>80</v>
      </c>
      <c r="H170" t="s">
        <v>31</v>
      </c>
      <c r="I170">
        <v>74</v>
      </c>
      <c r="J170" t="s">
        <v>30</v>
      </c>
      <c r="K170">
        <v>87</v>
      </c>
      <c r="L170" t="s">
        <v>28</v>
      </c>
      <c r="M170">
        <v>85</v>
      </c>
      <c r="N170" t="s">
        <v>30</v>
      </c>
    </row>
    <row r="171" spans="2:26" x14ac:dyDescent="0.3">
      <c r="B171">
        <v>15609710</v>
      </c>
      <c r="C171" t="s">
        <v>72</v>
      </c>
      <c r="D171" t="s">
        <v>142</v>
      </c>
      <c r="E171">
        <v>301</v>
      </c>
      <c r="G171">
        <v>41</v>
      </c>
      <c r="I171">
        <v>42</v>
      </c>
      <c r="K171">
        <v>43</v>
      </c>
      <c r="M171">
        <v>65</v>
      </c>
      <c r="W171" t="s">
        <v>31</v>
      </c>
      <c r="X171" t="s">
        <v>31</v>
      </c>
      <c r="Y171" t="s">
        <v>31</v>
      </c>
      <c r="Z171" t="s">
        <v>29</v>
      </c>
    </row>
    <row r="172" spans="2:26" x14ac:dyDescent="0.3">
      <c r="E172">
        <v>96</v>
      </c>
      <c r="F172" t="s">
        <v>27</v>
      </c>
      <c r="G172">
        <v>82</v>
      </c>
      <c r="H172" t="s">
        <v>31</v>
      </c>
      <c r="I172">
        <v>85</v>
      </c>
      <c r="J172" t="s">
        <v>28</v>
      </c>
      <c r="K172">
        <v>81</v>
      </c>
      <c r="L172" t="s">
        <v>31</v>
      </c>
      <c r="M172">
        <v>90</v>
      </c>
      <c r="N172" t="s">
        <v>31</v>
      </c>
    </row>
    <row r="173" spans="2:26" x14ac:dyDescent="0.3">
      <c r="B173">
        <v>15609711</v>
      </c>
      <c r="C173" t="s">
        <v>72</v>
      </c>
      <c r="D173" t="s">
        <v>143</v>
      </c>
      <c r="E173">
        <v>301</v>
      </c>
      <c r="G173">
        <v>41</v>
      </c>
      <c r="I173">
        <v>42</v>
      </c>
      <c r="K173">
        <v>43</v>
      </c>
      <c r="M173">
        <v>65</v>
      </c>
      <c r="W173" t="s">
        <v>28</v>
      </c>
      <c r="X173" t="s">
        <v>28</v>
      </c>
      <c r="Y173" t="s">
        <v>28</v>
      </c>
      <c r="Z173" t="s">
        <v>29</v>
      </c>
    </row>
    <row r="174" spans="2:26" x14ac:dyDescent="0.3">
      <c r="E174">
        <v>94</v>
      </c>
      <c r="F174" t="s">
        <v>27</v>
      </c>
      <c r="G174">
        <v>94</v>
      </c>
      <c r="H174" t="s">
        <v>28</v>
      </c>
      <c r="I174">
        <v>88</v>
      </c>
      <c r="J174" t="s">
        <v>28</v>
      </c>
      <c r="K174">
        <v>93</v>
      </c>
      <c r="L174" t="s">
        <v>28</v>
      </c>
      <c r="M174">
        <v>94</v>
      </c>
      <c r="N174" t="s">
        <v>27</v>
      </c>
    </row>
    <row r="175" spans="2:26" x14ac:dyDescent="0.3">
      <c r="B175">
        <v>15609712</v>
      </c>
      <c r="C175" t="s">
        <v>68</v>
      </c>
      <c r="D175" t="s">
        <v>144</v>
      </c>
      <c r="E175">
        <v>301</v>
      </c>
      <c r="G175">
        <v>41</v>
      </c>
      <c r="I175">
        <v>42</v>
      </c>
      <c r="K175">
        <v>43</v>
      </c>
      <c r="M175">
        <v>65</v>
      </c>
      <c r="U175">
        <v>4</v>
      </c>
      <c r="V175">
        <v>8</v>
      </c>
      <c r="W175" t="s">
        <v>27</v>
      </c>
      <c r="X175" t="s">
        <v>27</v>
      </c>
      <c r="Y175" t="s">
        <v>27</v>
      </c>
      <c r="Z175" t="s">
        <v>29</v>
      </c>
    </row>
    <row r="176" spans="2:26" x14ac:dyDescent="0.3">
      <c r="E176">
        <v>80</v>
      </c>
      <c r="F176" t="s">
        <v>33</v>
      </c>
      <c r="G176">
        <v>70</v>
      </c>
      <c r="H176" t="s">
        <v>30</v>
      </c>
      <c r="I176">
        <v>70</v>
      </c>
      <c r="J176" t="s">
        <v>33</v>
      </c>
      <c r="K176">
        <v>83</v>
      </c>
      <c r="L176" t="s">
        <v>31</v>
      </c>
      <c r="M176">
        <v>85</v>
      </c>
      <c r="N176" t="s">
        <v>30</v>
      </c>
      <c r="U176">
        <v>90</v>
      </c>
      <c r="V176" t="s">
        <v>35</v>
      </c>
      <c r="W176">
        <v>2</v>
      </c>
    </row>
    <row r="177" spans="2:27" x14ac:dyDescent="0.3">
      <c r="B177">
        <v>15609713</v>
      </c>
      <c r="C177" t="s">
        <v>72</v>
      </c>
      <c r="D177" t="s">
        <v>145</v>
      </c>
      <c r="E177">
        <v>301</v>
      </c>
      <c r="G177">
        <v>41</v>
      </c>
      <c r="I177">
        <v>42</v>
      </c>
      <c r="K177">
        <v>43</v>
      </c>
      <c r="M177">
        <v>65</v>
      </c>
      <c r="W177" t="s">
        <v>28</v>
      </c>
      <c r="X177" t="s">
        <v>28</v>
      </c>
      <c r="Y177" t="s">
        <v>28</v>
      </c>
      <c r="Z177" t="s">
        <v>29</v>
      </c>
    </row>
    <row r="178" spans="2:27" x14ac:dyDescent="0.3">
      <c r="E178">
        <v>92</v>
      </c>
      <c r="F178" t="s">
        <v>28</v>
      </c>
      <c r="G178">
        <v>85</v>
      </c>
      <c r="H178" t="s">
        <v>31</v>
      </c>
      <c r="I178">
        <v>77</v>
      </c>
      <c r="J178" t="s">
        <v>30</v>
      </c>
      <c r="K178">
        <v>87</v>
      </c>
      <c r="L178" t="s">
        <v>28</v>
      </c>
      <c r="M178">
        <v>90</v>
      </c>
      <c r="N178" t="s">
        <v>31</v>
      </c>
    </row>
    <row r="179" spans="2:27" x14ac:dyDescent="0.3">
      <c r="B179">
        <v>15609714</v>
      </c>
      <c r="C179" t="s">
        <v>68</v>
      </c>
      <c r="D179" t="s">
        <v>146</v>
      </c>
      <c r="E179">
        <v>301</v>
      </c>
      <c r="G179">
        <v>302</v>
      </c>
      <c r="I179">
        <v>41</v>
      </c>
      <c r="K179">
        <v>42</v>
      </c>
      <c r="M179">
        <v>43</v>
      </c>
      <c r="U179">
        <v>4</v>
      </c>
      <c r="V179">
        <v>8</v>
      </c>
      <c r="W179" t="s">
        <v>28</v>
      </c>
      <c r="X179" t="s">
        <v>28</v>
      </c>
      <c r="Y179" t="s">
        <v>28</v>
      </c>
      <c r="Z179" t="s">
        <v>29</v>
      </c>
    </row>
    <row r="180" spans="2:27" x14ac:dyDescent="0.3">
      <c r="E180">
        <v>89</v>
      </c>
      <c r="F180" t="s">
        <v>31</v>
      </c>
      <c r="G180">
        <v>79</v>
      </c>
      <c r="H180" t="s">
        <v>31</v>
      </c>
      <c r="I180">
        <v>62</v>
      </c>
      <c r="J180" t="s">
        <v>32</v>
      </c>
      <c r="K180">
        <v>57</v>
      </c>
      <c r="L180" t="s">
        <v>36</v>
      </c>
      <c r="M180">
        <v>72</v>
      </c>
      <c r="N180" t="s">
        <v>33</v>
      </c>
      <c r="U180">
        <v>78</v>
      </c>
      <c r="V180" t="s">
        <v>37</v>
      </c>
      <c r="W180">
        <v>1</v>
      </c>
    </row>
    <row r="181" spans="2:27" x14ac:dyDescent="0.3">
      <c r="B181" t="s">
        <v>0</v>
      </c>
    </row>
    <row r="182" spans="2:27" x14ac:dyDescent="0.3">
      <c r="B182" t="s">
        <v>93</v>
      </c>
      <c r="C182" t="s">
        <v>94</v>
      </c>
      <c r="D182" t="s">
        <v>95</v>
      </c>
      <c r="E182" t="s">
        <v>1</v>
      </c>
      <c r="F182" t="s">
        <v>96</v>
      </c>
      <c r="G182" t="s">
        <v>97</v>
      </c>
      <c r="H182">
        <v>-202</v>
      </c>
      <c r="I182">
        <v>0</v>
      </c>
      <c r="J182" t="s">
        <v>2</v>
      </c>
      <c r="K182" t="s">
        <v>98</v>
      </c>
      <c r="L182" t="s">
        <v>99</v>
      </c>
      <c r="M182" t="s">
        <v>100</v>
      </c>
      <c r="V182" t="s">
        <v>3</v>
      </c>
      <c r="W182" t="s">
        <v>4</v>
      </c>
      <c r="Y182">
        <v>4</v>
      </c>
    </row>
    <row r="183" spans="2:27" x14ac:dyDescent="0.3">
      <c r="E183" t="s">
        <v>5</v>
      </c>
      <c r="F183" t="s">
        <v>6</v>
      </c>
      <c r="G183" t="s">
        <v>7</v>
      </c>
      <c r="H183" t="s">
        <v>52</v>
      </c>
      <c r="I183" t="s">
        <v>53</v>
      </c>
      <c r="J183" t="s">
        <v>8</v>
      </c>
      <c r="K183" t="s">
        <v>9</v>
      </c>
    </row>
    <row r="185" spans="2:27" x14ac:dyDescent="0.3">
      <c r="B185" t="s">
        <v>54</v>
      </c>
      <c r="C185" t="s">
        <v>12</v>
      </c>
      <c r="D185" t="s">
        <v>55</v>
      </c>
      <c r="E185" t="s">
        <v>11</v>
      </c>
      <c r="F185" t="s">
        <v>10</v>
      </c>
      <c r="G185" t="s">
        <v>11</v>
      </c>
      <c r="H185" t="s">
        <v>12</v>
      </c>
      <c r="I185" t="s">
        <v>12</v>
      </c>
      <c r="J185" t="s">
        <v>12</v>
      </c>
      <c r="K185" t="s">
        <v>11</v>
      </c>
      <c r="L185" t="s">
        <v>10</v>
      </c>
      <c r="M185" t="s">
        <v>12</v>
      </c>
      <c r="N185" t="s">
        <v>10</v>
      </c>
      <c r="U185" t="s">
        <v>12</v>
      </c>
      <c r="V185" t="s">
        <v>10</v>
      </c>
      <c r="W185" t="s">
        <v>13</v>
      </c>
      <c r="X185" t="s">
        <v>10</v>
      </c>
      <c r="Y185" t="s">
        <v>12</v>
      </c>
      <c r="Z185" t="s">
        <v>14</v>
      </c>
      <c r="AA185" t="s">
        <v>15</v>
      </c>
    </row>
    <row r="186" spans="2:27" x14ac:dyDescent="0.3">
      <c r="B186" t="s">
        <v>56</v>
      </c>
      <c r="C186" t="s">
        <v>57</v>
      </c>
      <c r="D186" t="s">
        <v>58</v>
      </c>
      <c r="E186" t="s">
        <v>12</v>
      </c>
      <c r="F186" t="s">
        <v>10</v>
      </c>
      <c r="G186" t="s">
        <v>11</v>
      </c>
      <c r="H186" t="s">
        <v>12</v>
      </c>
      <c r="I186" t="s">
        <v>12</v>
      </c>
      <c r="J186" t="s">
        <v>16</v>
      </c>
      <c r="K186" t="s">
        <v>59</v>
      </c>
      <c r="L186" t="s">
        <v>10</v>
      </c>
      <c r="M186" t="s">
        <v>12</v>
      </c>
      <c r="N186" t="s">
        <v>10</v>
      </c>
      <c r="U186" t="s">
        <v>12</v>
      </c>
      <c r="V186" t="s">
        <v>10</v>
      </c>
      <c r="W186" t="s">
        <v>17</v>
      </c>
      <c r="X186" t="s">
        <v>60</v>
      </c>
      <c r="Y186" t="s">
        <v>61</v>
      </c>
      <c r="Z186" t="s">
        <v>18</v>
      </c>
      <c r="AA186" t="s">
        <v>19</v>
      </c>
    </row>
    <row r="187" spans="2:27" x14ac:dyDescent="0.3">
      <c r="B187" t="s">
        <v>62</v>
      </c>
      <c r="C187" t="s">
        <v>63</v>
      </c>
      <c r="E187" t="s">
        <v>20</v>
      </c>
      <c r="F187" t="s">
        <v>21</v>
      </c>
      <c r="G187" t="s">
        <v>20</v>
      </c>
      <c r="H187" t="s">
        <v>21</v>
      </c>
      <c r="I187" t="s">
        <v>20</v>
      </c>
      <c r="J187" t="s">
        <v>21</v>
      </c>
      <c r="K187" t="s">
        <v>64</v>
      </c>
      <c r="L187" t="s">
        <v>42</v>
      </c>
      <c r="M187" t="s">
        <v>20</v>
      </c>
      <c r="N187" t="s">
        <v>21</v>
      </c>
      <c r="U187" t="s">
        <v>20</v>
      </c>
      <c r="V187" t="s">
        <v>21</v>
      </c>
      <c r="W187" t="s">
        <v>22</v>
      </c>
      <c r="X187" t="s">
        <v>23</v>
      </c>
      <c r="Y187" t="s">
        <v>24</v>
      </c>
      <c r="AA187" t="s">
        <v>20</v>
      </c>
    </row>
    <row r="188" spans="2:27" x14ac:dyDescent="0.3">
      <c r="E188" t="s">
        <v>25</v>
      </c>
      <c r="F188" t="s">
        <v>26</v>
      </c>
      <c r="G188" t="s">
        <v>25</v>
      </c>
      <c r="H188" t="s">
        <v>26</v>
      </c>
      <c r="I188" t="s">
        <v>25</v>
      </c>
      <c r="J188" t="s">
        <v>26</v>
      </c>
      <c r="K188" t="s">
        <v>65</v>
      </c>
      <c r="L188" t="s">
        <v>2</v>
      </c>
      <c r="M188" t="s">
        <v>25</v>
      </c>
      <c r="N188" t="s">
        <v>26</v>
      </c>
      <c r="U188" t="s">
        <v>25</v>
      </c>
      <c r="V188" t="s">
        <v>26</v>
      </c>
    </row>
    <row r="189" spans="2:27" x14ac:dyDescent="0.3">
      <c r="B189" t="s">
        <v>54</v>
      </c>
      <c r="C189" t="s">
        <v>12</v>
      </c>
      <c r="D189" t="s">
        <v>55</v>
      </c>
      <c r="E189" t="s">
        <v>11</v>
      </c>
      <c r="F189" t="s">
        <v>10</v>
      </c>
      <c r="G189" t="s">
        <v>11</v>
      </c>
      <c r="H189" t="s">
        <v>12</v>
      </c>
      <c r="I189" t="s">
        <v>12</v>
      </c>
      <c r="J189" t="s">
        <v>12</v>
      </c>
      <c r="K189" t="s">
        <v>11</v>
      </c>
      <c r="L189" t="s">
        <v>10</v>
      </c>
      <c r="M189" t="s">
        <v>12</v>
      </c>
      <c r="N189" t="s">
        <v>10</v>
      </c>
      <c r="U189" t="s">
        <v>12</v>
      </c>
      <c r="V189" t="s">
        <v>10</v>
      </c>
      <c r="W189" t="s">
        <v>13</v>
      </c>
      <c r="X189" t="s">
        <v>10</v>
      </c>
      <c r="Y189" t="s">
        <v>12</v>
      </c>
      <c r="Z189" t="s">
        <v>14</v>
      </c>
      <c r="AA189" t="s">
        <v>15</v>
      </c>
    </row>
    <row r="191" spans="2:27" x14ac:dyDescent="0.3">
      <c r="B191" t="s">
        <v>66</v>
      </c>
      <c r="C191">
        <v>-34</v>
      </c>
      <c r="D191" t="s">
        <v>67</v>
      </c>
    </row>
    <row r="193" spans="2:26" x14ac:dyDescent="0.3">
      <c r="B193">
        <v>15609715</v>
      </c>
      <c r="C193" t="s">
        <v>68</v>
      </c>
      <c r="D193" t="s">
        <v>147</v>
      </c>
      <c r="E193">
        <v>301</v>
      </c>
      <c r="G193">
        <v>41</v>
      </c>
      <c r="I193">
        <v>42</v>
      </c>
      <c r="K193">
        <v>43</v>
      </c>
      <c r="M193">
        <v>83</v>
      </c>
      <c r="W193" t="s">
        <v>31</v>
      </c>
      <c r="X193" t="s">
        <v>31</v>
      </c>
      <c r="Y193" t="s">
        <v>31</v>
      </c>
      <c r="Z193" t="s">
        <v>29</v>
      </c>
    </row>
    <row r="194" spans="2:26" x14ac:dyDescent="0.3">
      <c r="E194">
        <v>94</v>
      </c>
      <c r="F194" t="s">
        <v>27</v>
      </c>
      <c r="G194">
        <v>74</v>
      </c>
      <c r="H194" t="s">
        <v>30</v>
      </c>
      <c r="I194">
        <v>86</v>
      </c>
      <c r="J194" t="s">
        <v>28</v>
      </c>
      <c r="K194">
        <v>93</v>
      </c>
      <c r="L194" t="s">
        <v>28</v>
      </c>
      <c r="M194">
        <v>92</v>
      </c>
      <c r="N194" t="s">
        <v>31</v>
      </c>
    </row>
    <row r="195" spans="2:26" x14ac:dyDescent="0.3">
      <c r="B195">
        <v>15609716</v>
      </c>
      <c r="C195" t="s">
        <v>72</v>
      </c>
      <c r="D195" t="s">
        <v>148</v>
      </c>
      <c r="E195">
        <v>301</v>
      </c>
      <c r="G195">
        <v>41</v>
      </c>
      <c r="I195">
        <v>42</v>
      </c>
      <c r="K195">
        <v>43</v>
      </c>
      <c r="M195">
        <v>45</v>
      </c>
      <c r="U195">
        <v>4</v>
      </c>
      <c r="V195">
        <v>8</v>
      </c>
      <c r="W195" t="s">
        <v>28</v>
      </c>
      <c r="X195" t="s">
        <v>28</v>
      </c>
      <c r="Y195" t="s">
        <v>28</v>
      </c>
      <c r="Z195" t="s">
        <v>29</v>
      </c>
    </row>
    <row r="196" spans="2:26" x14ac:dyDescent="0.3">
      <c r="E196">
        <v>84</v>
      </c>
      <c r="F196" t="s">
        <v>30</v>
      </c>
      <c r="G196">
        <v>69</v>
      </c>
      <c r="H196" t="s">
        <v>33</v>
      </c>
      <c r="I196">
        <v>75</v>
      </c>
      <c r="J196" t="s">
        <v>30</v>
      </c>
      <c r="K196">
        <v>79</v>
      </c>
      <c r="L196" t="s">
        <v>31</v>
      </c>
      <c r="M196">
        <v>81</v>
      </c>
      <c r="N196" t="s">
        <v>36</v>
      </c>
      <c r="U196">
        <v>80</v>
      </c>
      <c r="V196" t="s">
        <v>38</v>
      </c>
      <c r="W196">
        <v>2</v>
      </c>
    </row>
    <row r="197" spans="2:26" x14ac:dyDescent="0.3">
      <c r="B197">
        <v>15609717</v>
      </c>
      <c r="C197" t="s">
        <v>72</v>
      </c>
      <c r="D197" t="s">
        <v>149</v>
      </c>
      <c r="E197">
        <v>301</v>
      </c>
      <c r="G197">
        <v>41</v>
      </c>
      <c r="I197">
        <v>42</v>
      </c>
      <c r="K197">
        <v>43</v>
      </c>
      <c r="M197">
        <v>65</v>
      </c>
      <c r="W197" t="s">
        <v>28</v>
      </c>
      <c r="X197" t="s">
        <v>28</v>
      </c>
      <c r="Y197" t="s">
        <v>28</v>
      </c>
      <c r="Z197" t="s">
        <v>29</v>
      </c>
    </row>
    <row r="198" spans="2:26" x14ac:dyDescent="0.3">
      <c r="E198">
        <v>95</v>
      </c>
      <c r="F198" t="s">
        <v>27</v>
      </c>
      <c r="G198">
        <v>82</v>
      </c>
      <c r="H198" t="s">
        <v>31</v>
      </c>
      <c r="I198">
        <v>81</v>
      </c>
      <c r="J198" t="s">
        <v>31</v>
      </c>
      <c r="K198">
        <v>83</v>
      </c>
      <c r="L198" t="s">
        <v>31</v>
      </c>
      <c r="M198">
        <v>88</v>
      </c>
      <c r="N198" t="s">
        <v>31</v>
      </c>
    </row>
    <row r="200" spans="2:26" x14ac:dyDescent="0.3">
      <c r="B200">
        <v>15609718</v>
      </c>
      <c r="C200" t="s">
        <v>72</v>
      </c>
      <c r="D200" t="s">
        <v>150</v>
      </c>
      <c r="E200">
        <v>301</v>
      </c>
      <c r="G200">
        <v>41</v>
      </c>
      <c r="I200">
        <v>42</v>
      </c>
      <c r="K200">
        <v>43</v>
      </c>
      <c r="M200">
        <v>65</v>
      </c>
      <c r="W200" t="s">
        <v>31</v>
      </c>
      <c r="X200" t="s">
        <v>31</v>
      </c>
      <c r="Y200" t="s">
        <v>31</v>
      </c>
      <c r="Z200" t="s">
        <v>29</v>
      </c>
    </row>
    <row r="201" spans="2:26" x14ac:dyDescent="0.3">
      <c r="E201">
        <v>88</v>
      </c>
      <c r="F201" t="s">
        <v>31</v>
      </c>
      <c r="G201">
        <v>59</v>
      </c>
      <c r="H201" t="s">
        <v>32</v>
      </c>
      <c r="I201">
        <v>77</v>
      </c>
      <c r="J201" t="s">
        <v>30</v>
      </c>
      <c r="K201">
        <v>76</v>
      </c>
      <c r="L201" t="s">
        <v>30</v>
      </c>
      <c r="M201">
        <v>83</v>
      </c>
      <c r="N201" t="s">
        <v>30</v>
      </c>
    </row>
    <row r="202" spans="2:26" x14ac:dyDescent="0.3">
      <c r="B202">
        <v>15609719</v>
      </c>
      <c r="C202" t="s">
        <v>72</v>
      </c>
      <c r="D202" t="s">
        <v>151</v>
      </c>
      <c r="E202">
        <v>301</v>
      </c>
      <c r="G202">
        <v>41</v>
      </c>
      <c r="I202">
        <v>42</v>
      </c>
      <c r="K202">
        <v>43</v>
      </c>
      <c r="M202">
        <v>65</v>
      </c>
      <c r="W202" t="s">
        <v>28</v>
      </c>
      <c r="X202" t="s">
        <v>28</v>
      </c>
      <c r="Y202" t="s">
        <v>28</v>
      </c>
      <c r="Z202" t="s">
        <v>29</v>
      </c>
    </row>
    <row r="203" spans="2:26" x14ac:dyDescent="0.3">
      <c r="E203">
        <v>87</v>
      </c>
      <c r="F203" t="s">
        <v>31</v>
      </c>
      <c r="G203">
        <v>56</v>
      </c>
      <c r="H203" t="s">
        <v>36</v>
      </c>
      <c r="I203">
        <v>71</v>
      </c>
      <c r="J203" t="s">
        <v>33</v>
      </c>
      <c r="K203">
        <v>70</v>
      </c>
      <c r="L203" t="s">
        <v>33</v>
      </c>
      <c r="M203">
        <v>78</v>
      </c>
      <c r="N203" t="s">
        <v>33</v>
      </c>
    </row>
    <row r="204" spans="2:26" x14ac:dyDescent="0.3">
      <c r="B204">
        <v>15609720</v>
      </c>
      <c r="C204" t="s">
        <v>72</v>
      </c>
      <c r="D204" t="s">
        <v>152</v>
      </c>
      <c r="E204">
        <v>301</v>
      </c>
      <c r="G204">
        <v>41</v>
      </c>
      <c r="I204">
        <v>42</v>
      </c>
      <c r="K204">
        <v>43</v>
      </c>
      <c r="M204">
        <v>83</v>
      </c>
      <c r="W204" t="s">
        <v>27</v>
      </c>
      <c r="X204" t="s">
        <v>27</v>
      </c>
      <c r="Y204" t="s">
        <v>27</v>
      </c>
      <c r="Z204" t="s">
        <v>29</v>
      </c>
    </row>
    <row r="205" spans="2:26" x14ac:dyDescent="0.3">
      <c r="E205">
        <v>82</v>
      </c>
      <c r="F205" t="s">
        <v>30</v>
      </c>
      <c r="G205">
        <v>62</v>
      </c>
      <c r="H205" t="s">
        <v>32</v>
      </c>
      <c r="I205">
        <v>66</v>
      </c>
      <c r="J205" t="s">
        <v>32</v>
      </c>
      <c r="K205">
        <v>71</v>
      </c>
      <c r="L205" t="s">
        <v>33</v>
      </c>
      <c r="M205">
        <v>75</v>
      </c>
      <c r="N205" t="s">
        <v>36</v>
      </c>
    </row>
    <row r="206" spans="2:26" x14ac:dyDescent="0.3">
      <c r="B206">
        <v>15609721</v>
      </c>
      <c r="C206" t="s">
        <v>68</v>
      </c>
      <c r="D206" t="s">
        <v>153</v>
      </c>
      <c r="E206">
        <v>301</v>
      </c>
      <c r="G206">
        <v>41</v>
      </c>
      <c r="I206">
        <v>42</v>
      </c>
      <c r="K206">
        <v>43</v>
      </c>
      <c r="M206">
        <v>83</v>
      </c>
      <c r="W206" t="s">
        <v>31</v>
      </c>
      <c r="X206" t="s">
        <v>31</v>
      </c>
      <c r="Y206" t="s">
        <v>31</v>
      </c>
      <c r="Z206" t="s">
        <v>29</v>
      </c>
    </row>
    <row r="207" spans="2:26" x14ac:dyDescent="0.3">
      <c r="E207">
        <v>94</v>
      </c>
      <c r="F207" t="s">
        <v>27</v>
      </c>
      <c r="G207">
        <v>95</v>
      </c>
      <c r="H207" t="s">
        <v>27</v>
      </c>
      <c r="I207">
        <v>75</v>
      </c>
      <c r="J207" t="s">
        <v>30</v>
      </c>
      <c r="K207">
        <v>95</v>
      </c>
      <c r="L207" t="s">
        <v>27</v>
      </c>
      <c r="M207">
        <v>96</v>
      </c>
      <c r="N207" t="s">
        <v>27</v>
      </c>
    </row>
    <row r="208" spans="2:26" x14ac:dyDescent="0.3">
      <c r="B208">
        <v>15609722</v>
      </c>
      <c r="C208" t="s">
        <v>72</v>
      </c>
      <c r="D208" t="s">
        <v>154</v>
      </c>
      <c r="E208">
        <v>301</v>
      </c>
      <c r="G208">
        <v>41</v>
      </c>
      <c r="I208">
        <v>42</v>
      </c>
      <c r="K208">
        <v>43</v>
      </c>
      <c r="M208">
        <v>65</v>
      </c>
      <c r="W208" t="s">
        <v>28</v>
      </c>
      <c r="X208" t="s">
        <v>28</v>
      </c>
      <c r="Y208" t="s">
        <v>28</v>
      </c>
      <c r="Z208" t="s">
        <v>29</v>
      </c>
    </row>
    <row r="209" spans="2:26" x14ac:dyDescent="0.3">
      <c r="E209">
        <v>81</v>
      </c>
      <c r="F209" t="s">
        <v>33</v>
      </c>
      <c r="G209">
        <v>65</v>
      </c>
      <c r="H209" t="s">
        <v>33</v>
      </c>
      <c r="I209">
        <v>79</v>
      </c>
      <c r="J209" t="s">
        <v>31</v>
      </c>
      <c r="K209">
        <v>69</v>
      </c>
      <c r="L209" t="s">
        <v>33</v>
      </c>
      <c r="M209">
        <v>79</v>
      </c>
      <c r="N209" t="s">
        <v>33</v>
      </c>
    </row>
    <row r="210" spans="2:26" x14ac:dyDescent="0.3">
      <c r="B210">
        <v>15609723</v>
      </c>
      <c r="C210" t="s">
        <v>68</v>
      </c>
      <c r="D210" t="s">
        <v>155</v>
      </c>
      <c r="E210">
        <v>301</v>
      </c>
      <c r="G210">
        <v>41</v>
      </c>
      <c r="I210">
        <v>42</v>
      </c>
      <c r="K210">
        <v>43</v>
      </c>
      <c r="M210">
        <v>65</v>
      </c>
      <c r="W210" t="s">
        <v>28</v>
      </c>
      <c r="X210" t="s">
        <v>28</v>
      </c>
      <c r="Y210" t="s">
        <v>28</v>
      </c>
      <c r="Z210" t="s">
        <v>29</v>
      </c>
    </row>
    <row r="211" spans="2:26" x14ac:dyDescent="0.3">
      <c r="E211">
        <v>96</v>
      </c>
      <c r="F211" t="s">
        <v>27</v>
      </c>
      <c r="G211">
        <v>95</v>
      </c>
      <c r="H211" t="s">
        <v>27</v>
      </c>
      <c r="I211">
        <v>95</v>
      </c>
      <c r="J211" t="s">
        <v>27</v>
      </c>
      <c r="K211">
        <v>95</v>
      </c>
      <c r="L211" t="s">
        <v>27</v>
      </c>
      <c r="M211">
        <v>96</v>
      </c>
      <c r="N211" t="s">
        <v>27</v>
      </c>
    </row>
    <row r="212" spans="2:26" x14ac:dyDescent="0.3">
      <c r="B212">
        <v>15609724</v>
      </c>
      <c r="C212" t="s">
        <v>72</v>
      </c>
      <c r="D212" t="s">
        <v>156</v>
      </c>
      <c r="E212">
        <v>301</v>
      </c>
      <c r="G212">
        <v>41</v>
      </c>
      <c r="I212">
        <v>42</v>
      </c>
      <c r="K212">
        <v>43</v>
      </c>
      <c r="M212">
        <v>65</v>
      </c>
      <c r="W212" t="s">
        <v>28</v>
      </c>
      <c r="X212" t="s">
        <v>28</v>
      </c>
      <c r="Y212" t="s">
        <v>28</v>
      </c>
      <c r="Z212" t="s">
        <v>29</v>
      </c>
    </row>
    <row r="213" spans="2:26" x14ac:dyDescent="0.3">
      <c r="E213">
        <v>77</v>
      </c>
      <c r="F213" t="s">
        <v>33</v>
      </c>
      <c r="G213">
        <v>74</v>
      </c>
      <c r="H213" t="s">
        <v>30</v>
      </c>
      <c r="I213">
        <v>86</v>
      </c>
      <c r="J213" t="s">
        <v>28</v>
      </c>
      <c r="K213">
        <v>88</v>
      </c>
      <c r="L213" t="s">
        <v>28</v>
      </c>
      <c r="M213">
        <v>86</v>
      </c>
      <c r="N213" t="s">
        <v>30</v>
      </c>
    </row>
    <row r="214" spans="2:26" x14ac:dyDescent="0.3">
      <c r="B214">
        <v>15609725</v>
      </c>
      <c r="C214" t="s">
        <v>72</v>
      </c>
      <c r="D214" t="s">
        <v>157</v>
      </c>
      <c r="E214">
        <v>301</v>
      </c>
      <c r="G214">
        <v>41</v>
      </c>
      <c r="I214">
        <v>42</v>
      </c>
      <c r="K214">
        <v>43</v>
      </c>
      <c r="M214">
        <v>83</v>
      </c>
      <c r="W214" t="s">
        <v>28</v>
      </c>
      <c r="X214" t="s">
        <v>28</v>
      </c>
      <c r="Y214" t="s">
        <v>28</v>
      </c>
      <c r="Z214" t="s">
        <v>29</v>
      </c>
    </row>
    <row r="215" spans="2:26" x14ac:dyDescent="0.3">
      <c r="E215">
        <v>87</v>
      </c>
      <c r="F215" t="s">
        <v>31</v>
      </c>
      <c r="G215">
        <v>69</v>
      </c>
      <c r="H215" t="s">
        <v>33</v>
      </c>
      <c r="I215">
        <v>85</v>
      </c>
      <c r="J215" t="s">
        <v>28</v>
      </c>
      <c r="K215">
        <v>88</v>
      </c>
      <c r="L215" t="s">
        <v>28</v>
      </c>
      <c r="M215">
        <v>87</v>
      </c>
      <c r="N215" t="s">
        <v>30</v>
      </c>
    </row>
    <row r="216" spans="2:26" x14ac:dyDescent="0.3">
      <c r="B216">
        <v>15609726</v>
      </c>
      <c r="C216" t="s">
        <v>68</v>
      </c>
      <c r="D216" t="s">
        <v>158</v>
      </c>
      <c r="E216">
        <v>301</v>
      </c>
      <c r="G216">
        <v>41</v>
      </c>
      <c r="I216">
        <v>42</v>
      </c>
      <c r="K216">
        <v>43</v>
      </c>
      <c r="M216">
        <v>83</v>
      </c>
      <c r="W216" t="s">
        <v>31</v>
      </c>
      <c r="X216" t="s">
        <v>31</v>
      </c>
      <c r="Y216" t="s">
        <v>31</v>
      </c>
      <c r="Z216" t="s">
        <v>29</v>
      </c>
    </row>
    <row r="217" spans="2:26" x14ac:dyDescent="0.3">
      <c r="E217">
        <v>97</v>
      </c>
      <c r="F217" t="s">
        <v>27</v>
      </c>
      <c r="G217">
        <v>86</v>
      </c>
      <c r="H217" t="s">
        <v>28</v>
      </c>
      <c r="I217">
        <v>80</v>
      </c>
      <c r="J217" t="s">
        <v>31</v>
      </c>
      <c r="K217">
        <v>83</v>
      </c>
      <c r="L217" t="s">
        <v>31</v>
      </c>
      <c r="M217">
        <v>90</v>
      </c>
      <c r="N217" t="s">
        <v>31</v>
      </c>
    </row>
    <row r="218" spans="2:26" x14ac:dyDescent="0.3">
      <c r="B218">
        <v>15609727</v>
      </c>
      <c r="C218" t="s">
        <v>68</v>
      </c>
      <c r="D218" t="s">
        <v>159</v>
      </c>
      <c r="E218">
        <v>301</v>
      </c>
      <c r="G218">
        <v>30</v>
      </c>
      <c r="I218">
        <v>41</v>
      </c>
      <c r="K218">
        <v>54</v>
      </c>
      <c r="M218">
        <v>55</v>
      </c>
      <c r="W218" t="s">
        <v>27</v>
      </c>
      <c r="X218" t="s">
        <v>31</v>
      </c>
      <c r="Y218" t="s">
        <v>27</v>
      </c>
      <c r="Z218" t="s">
        <v>29</v>
      </c>
    </row>
    <row r="219" spans="2:26" x14ac:dyDescent="0.3">
      <c r="E219">
        <v>96</v>
      </c>
      <c r="F219" t="s">
        <v>27</v>
      </c>
      <c r="G219">
        <v>83</v>
      </c>
      <c r="H219" t="s">
        <v>31</v>
      </c>
      <c r="I219">
        <v>94</v>
      </c>
      <c r="J219" t="s">
        <v>28</v>
      </c>
      <c r="K219">
        <v>93</v>
      </c>
      <c r="L219" t="s">
        <v>27</v>
      </c>
      <c r="M219">
        <v>87</v>
      </c>
      <c r="N219" t="s">
        <v>28</v>
      </c>
    </row>
    <row r="221" spans="2:26" x14ac:dyDescent="0.3">
      <c r="B221">
        <v>15609728</v>
      </c>
      <c r="C221" t="s">
        <v>68</v>
      </c>
      <c r="D221" t="s">
        <v>160</v>
      </c>
      <c r="E221">
        <v>301</v>
      </c>
      <c r="G221">
        <v>302</v>
      </c>
      <c r="I221">
        <v>30</v>
      </c>
      <c r="K221">
        <v>54</v>
      </c>
      <c r="M221">
        <v>55</v>
      </c>
      <c r="W221" t="s">
        <v>27</v>
      </c>
      <c r="X221" t="s">
        <v>31</v>
      </c>
      <c r="Y221" t="s">
        <v>27</v>
      </c>
      <c r="Z221" t="s">
        <v>29</v>
      </c>
    </row>
    <row r="222" spans="2:26" x14ac:dyDescent="0.3">
      <c r="E222">
        <v>95</v>
      </c>
      <c r="F222" t="s">
        <v>27</v>
      </c>
      <c r="G222">
        <v>89</v>
      </c>
      <c r="H222" t="s">
        <v>28</v>
      </c>
      <c r="I222">
        <v>82</v>
      </c>
      <c r="J222" t="s">
        <v>31</v>
      </c>
      <c r="K222">
        <v>89</v>
      </c>
      <c r="L222" t="s">
        <v>28</v>
      </c>
      <c r="M222">
        <v>73</v>
      </c>
      <c r="N222" t="s">
        <v>31</v>
      </c>
    </row>
    <row r="223" spans="2:26" x14ac:dyDescent="0.3">
      <c r="B223">
        <v>15609729</v>
      </c>
      <c r="C223" t="s">
        <v>68</v>
      </c>
      <c r="D223" t="s">
        <v>161</v>
      </c>
      <c r="E223">
        <v>301</v>
      </c>
      <c r="G223">
        <v>302</v>
      </c>
      <c r="I223">
        <v>30</v>
      </c>
      <c r="K223">
        <v>54</v>
      </c>
      <c r="M223">
        <v>55</v>
      </c>
      <c r="W223" t="s">
        <v>27</v>
      </c>
      <c r="X223" t="s">
        <v>28</v>
      </c>
      <c r="Y223" t="s">
        <v>27</v>
      </c>
      <c r="Z223" t="s">
        <v>29</v>
      </c>
    </row>
    <row r="224" spans="2:26" x14ac:dyDescent="0.3">
      <c r="E224">
        <v>95</v>
      </c>
      <c r="F224" t="s">
        <v>27</v>
      </c>
      <c r="G224">
        <v>83</v>
      </c>
      <c r="H224" t="s">
        <v>31</v>
      </c>
      <c r="I224">
        <v>71</v>
      </c>
      <c r="J224" t="s">
        <v>30</v>
      </c>
      <c r="K224">
        <v>83</v>
      </c>
      <c r="L224" t="s">
        <v>31</v>
      </c>
      <c r="M224">
        <v>64</v>
      </c>
      <c r="N224" t="s">
        <v>33</v>
      </c>
    </row>
    <row r="225" spans="2:27" x14ac:dyDescent="0.3">
      <c r="B225">
        <v>15609730</v>
      </c>
      <c r="C225" t="s">
        <v>68</v>
      </c>
      <c r="D225" t="s">
        <v>162</v>
      </c>
      <c r="E225">
        <v>301</v>
      </c>
      <c r="G225">
        <v>302</v>
      </c>
      <c r="I225">
        <v>30</v>
      </c>
      <c r="K225">
        <v>54</v>
      </c>
      <c r="M225">
        <v>55</v>
      </c>
      <c r="W225" t="s">
        <v>28</v>
      </c>
      <c r="X225" t="s">
        <v>31</v>
      </c>
      <c r="Y225" t="s">
        <v>28</v>
      </c>
      <c r="Z225" t="s">
        <v>19</v>
      </c>
      <c r="AA225">
        <v>30</v>
      </c>
    </row>
    <row r="226" spans="2:27" x14ac:dyDescent="0.3">
      <c r="E226">
        <v>82</v>
      </c>
      <c r="F226" t="s">
        <v>30</v>
      </c>
      <c r="G226">
        <v>67</v>
      </c>
      <c r="H226" t="s">
        <v>32</v>
      </c>
      <c r="I226">
        <v>38</v>
      </c>
      <c r="J226" t="s">
        <v>39</v>
      </c>
      <c r="K226" t="s">
        <v>163</v>
      </c>
      <c r="L226" t="s">
        <v>164</v>
      </c>
      <c r="M226">
        <v>51</v>
      </c>
      <c r="N226" t="s">
        <v>36</v>
      </c>
    </row>
    <row r="227" spans="2:27" x14ac:dyDescent="0.3">
      <c r="B227">
        <v>15609731</v>
      </c>
      <c r="C227" t="s">
        <v>68</v>
      </c>
      <c r="D227" t="s">
        <v>165</v>
      </c>
      <c r="E227">
        <v>301</v>
      </c>
      <c r="G227">
        <v>302</v>
      </c>
      <c r="I227">
        <v>48</v>
      </c>
      <c r="K227">
        <v>54</v>
      </c>
      <c r="M227">
        <v>55</v>
      </c>
      <c r="U227">
        <v>3</v>
      </c>
      <c r="V227">
        <v>0</v>
      </c>
      <c r="W227" t="s">
        <v>31</v>
      </c>
      <c r="X227" t="s">
        <v>28</v>
      </c>
      <c r="Y227" t="s">
        <v>31</v>
      </c>
      <c r="Z227" t="s">
        <v>19</v>
      </c>
      <c r="AA227" t="s">
        <v>40</v>
      </c>
    </row>
    <row r="228" spans="2:27" x14ac:dyDescent="0.3">
      <c r="E228">
        <v>65</v>
      </c>
      <c r="F228" t="s">
        <v>36</v>
      </c>
      <c r="G228">
        <v>53</v>
      </c>
      <c r="H228" t="s">
        <v>34</v>
      </c>
      <c r="I228">
        <v>59</v>
      </c>
      <c r="J228" t="s">
        <v>34</v>
      </c>
      <c r="K228">
        <v>52</v>
      </c>
      <c r="L228" t="s">
        <v>34</v>
      </c>
      <c r="M228">
        <v>41</v>
      </c>
      <c r="N228" t="s">
        <v>41</v>
      </c>
      <c r="U228">
        <v>35</v>
      </c>
      <c r="V228" t="s">
        <v>41</v>
      </c>
    </row>
    <row r="229" spans="2:27" x14ac:dyDescent="0.3">
      <c r="B229">
        <v>15609732</v>
      </c>
      <c r="C229" t="s">
        <v>68</v>
      </c>
      <c r="D229" t="s">
        <v>166</v>
      </c>
      <c r="E229">
        <v>301</v>
      </c>
      <c r="G229">
        <v>30</v>
      </c>
      <c r="I229">
        <v>54</v>
      </c>
      <c r="K229">
        <v>55</v>
      </c>
      <c r="M229">
        <v>65</v>
      </c>
      <c r="W229" t="s">
        <v>27</v>
      </c>
      <c r="X229" t="s">
        <v>31</v>
      </c>
      <c r="Y229" t="s">
        <v>27</v>
      </c>
      <c r="Z229" t="s">
        <v>29</v>
      </c>
    </row>
    <row r="230" spans="2:27" x14ac:dyDescent="0.3">
      <c r="E230">
        <v>96</v>
      </c>
      <c r="F230" t="s">
        <v>27</v>
      </c>
      <c r="G230">
        <v>79</v>
      </c>
      <c r="H230" t="s">
        <v>31</v>
      </c>
      <c r="I230">
        <v>88</v>
      </c>
      <c r="J230" t="s">
        <v>28</v>
      </c>
      <c r="K230">
        <v>76</v>
      </c>
      <c r="L230" t="s">
        <v>31</v>
      </c>
      <c r="M230">
        <v>90</v>
      </c>
      <c r="N230" t="s">
        <v>31</v>
      </c>
    </row>
    <row r="231" spans="2:27" x14ac:dyDescent="0.3">
      <c r="B231">
        <v>15609733</v>
      </c>
      <c r="C231" t="s">
        <v>68</v>
      </c>
      <c r="D231" t="s">
        <v>167</v>
      </c>
      <c r="E231">
        <v>301</v>
      </c>
      <c r="G231">
        <v>302</v>
      </c>
      <c r="I231">
        <v>30</v>
      </c>
      <c r="K231">
        <v>54</v>
      </c>
      <c r="M231">
        <v>55</v>
      </c>
      <c r="W231" t="s">
        <v>27</v>
      </c>
      <c r="X231" t="s">
        <v>31</v>
      </c>
      <c r="Y231" t="s">
        <v>27</v>
      </c>
      <c r="Z231" t="s">
        <v>29</v>
      </c>
    </row>
    <row r="232" spans="2:27" x14ac:dyDescent="0.3">
      <c r="E232">
        <v>93</v>
      </c>
      <c r="F232" t="s">
        <v>28</v>
      </c>
      <c r="G232">
        <v>89</v>
      </c>
      <c r="H232" t="s">
        <v>28</v>
      </c>
      <c r="I232">
        <v>85</v>
      </c>
      <c r="J232" t="s">
        <v>28</v>
      </c>
      <c r="K232">
        <v>89</v>
      </c>
      <c r="L232" t="s">
        <v>28</v>
      </c>
      <c r="M232">
        <v>68</v>
      </c>
      <c r="N232" t="s">
        <v>30</v>
      </c>
    </row>
    <row r="233" spans="2:27" x14ac:dyDescent="0.3">
      <c r="B233">
        <v>15609734</v>
      </c>
      <c r="C233" t="s">
        <v>68</v>
      </c>
      <c r="D233" t="s">
        <v>168</v>
      </c>
      <c r="E233">
        <v>301</v>
      </c>
      <c r="G233">
        <v>302</v>
      </c>
      <c r="I233">
        <v>30</v>
      </c>
      <c r="K233">
        <v>54</v>
      </c>
      <c r="M233">
        <v>55</v>
      </c>
      <c r="U233">
        <v>4</v>
      </c>
      <c r="V233">
        <v>8</v>
      </c>
      <c r="W233" t="s">
        <v>31</v>
      </c>
      <c r="X233" t="s">
        <v>28</v>
      </c>
      <c r="Y233" t="s">
        <v>31</v>
      </c>
      <c r="Z233" t="s">
        <v>29</v>
      </c>
    </row>
    <row r="234" spans="2:27" x14ac:dyDescent="0.3">
      <c r="E234">
        <v>67</v>
      </c>
      <c r="F234" t="s">
        <v>36</v>
      </c>
      <c r="G234">
        <v>65</v>
      </c>
      <c r="H234" t="s">
        <v>32</v>
      </c>
      <c r="I234">
        <v>49</v>
      </c>
      <c r="J234" t="s">
        <v>34</v>
      </c>
      <c r="K234">
        <v>63</v>
      </c>
      <c r="L234" t="s">
        <v>36</v>
      </c>
      <c r="M234">
        <v>56</v>
      </c>
      <c r="N234" t="s">
        <v>32</v>
      </c>
      <c r="U234">
        <v>69</v>
      </c>
      <c r="V234" t="s">
        <v>37</v>
      </c>
      <c r="W234">
        <v>2</v>
      </c>
    </row>
    <row r="235" spans="2:27" x14ac:dyDescent="0.3">
      <c r="B235">
        <v>15609735</v>
      </c>
      <c r="C235" t="s">
        <v>68</v>
      </c>
      <c r="D235" t="s">
        <v>169</v>
      </c>
      <c r="E235">
        <v>301</v>
      </c>
      <c r="G235">
        <v>30</v>
      </c>
      <c r="I235">
        <v>41</v>
      </c>
      <c r="K235">
        <v>54</v>
      </c>
      <c r="M235">
        <v>55</v>
      </c>
      <c r="U235">
        <v>4</v>
      </c>
      <c r="V235">
        <v>8</v>
      </c>
      <c r="W235" t="s">
        <v>27</v>
      </c>
      <c r="X235" t="s">
        <v>28</v>
      </c>
      <c r="Y235" t="s">
        <v>27</v>
      </c>
      <c r="Z235" t="s">
        <v>29</v>
      </c>
    </row>
    <row r="236" spans="2:27" x14ac:dyDescent="0.3">
      <c r="E236">
        <v>95</v>
      </c>
      <c r="F236" t="s">
        <v>27</v>
      </c>
      <c r="G236">
        <v>89</v>
      </c>
      <c r="H236" t="s">
        <v>28</v>
      </c>
      <c r="I236">
        <v>73</v>
      </c>
      <c r="J236" t="s">
        <v>30</v>
      </c>
      <c r="K236">
        <v>96</v>
      </c>
      <c r="L236" t="s">
        <v>27</v>
      </c>
      <c r="M236">
        <v>94</v>
      </c>
      <c r="N236" t="s">
        <v>27</v>
      </c>
      <c r="U236">
        <v>96</v>
      </c>
      <c r="V236" t="s">
        <v>35</v>
      </c>
      <c r="W236">
        <v>1</v>
      </c>
    </row>
    <row r="237" spans="2:27" x14ac:dyDescent="0.3">
      <c r="B237">
        <v>15609736</v>
      </c>
      <c r="C237" t="s">
        <v>68</v>
      </c>
      <c r="D237" t="s">
        <v>170</v>
      </c>
      <c r="E237">
        <v>301</v>
      </c>
      <c r="G237">
        <v>302</v>
      </c>
      <c r="I237">
        <v>30</v>
      </c>
      <c r="K237">
        <v>54</v>
      </c>
      <c r="M237">
        <v>55</v>
      </c>
      <c r="U237">
        <v>4</v>
      </c>
      <c r="V237">
        <v>8</v>
      </c>
      <c r="W237" t="s">
        <v>27</v>
      </c>
      <c r="X237" t="s">
        <v>27</v>
      </c>
      <c r="Y237" t="s">
        <v>27</v>
      </c>
      <c r="Z237" t="s">
        <v>29</v>
      </c>
    </row>
    <row r="238" spans="2:27" x14ac:dyDescent="0.3">
      <c r="E238">
        <v>87</v>
      </c>
      <c r="F238" t="s">
        <v>31</v>
      </c>
      <c r="G238">
        <v>90</v>
      </c>
      <c r="H238" t="s">
        <v>27</v>
      </c>
      <c r="I238">
        <v>84</v>
      </c>
      <c r="J238" t="s">
        <v>28</v>
      </c>
      <c r="K238">
        <v>90</v>
      </c>
      <c r="L238" t="s">
        <v>28</v>
      </c>
      <c r="M238">
        <v>76</v>
      </c>
      <c r="N238" t="s">
        <v>31</v>
      </c>
      <c r="U238">
        <v>100</v>
      </c>
      <c r="V238" t="s">
        <v>35</v>
      </c>
      <c r="W238">
        <v>1</v>
      </c>
    </row>
    <row r="239" spans="2:27" x14ac:dyDescent="0.3">
      <c r="B239">
        <v>15609737</v>
      </c>
      <c r="C239" t="s">
        <v>68</v>
      </c>
      <c r="D239" t="s">
        <v>171</v>
      </c>
      <c r="E239">
        <v>301</v>
      </c>
      <c r="G239">
        <v>30</v>
      </c>
      <c r="I239">
        <v>54</v>
      </c>
      <c r="K239">
        <v>55</v>
      </c>
      <c r="M239">
        <v>65</v>
      </c>
      <c r="W239" t="s">
        <v>27</v>
      </c>
      <c r="X239" t="s">
        <v>27</v>
      </c>
      <c r="Y239" t="s">
        <v>27</v>
      </c>
      <c r="Z239" t="s">
        <v>29</v>
      </c>
    </row>
    <row r="240" spans="2:27" x14ac:dyDescent="0.3">
      <c r="E240">
        <v>95</v>
      </c>
      <c r="F240" t="s">
        <v>27</v>
      </c>
      <c r="G240">
        <v>70</v>
      </c>
      <c r="H240" t="s">
        <v>33</v>
      </c>
      <c r="I240">
        <v>83</v>
      </c>
      <c r="J240" t="s">
        <v>31</v>
      </c>
      <c r="K240">
        <v>61</v>
      </c>
      <c r="L240" t="s">
        <v>33</v>
      </c>
      <c r="M240">
        <v>85</v>
      </c>
      <c r="N240" t="s">
        <v>30</v>
      </c>
    </row>
    <row r="242" spans="2:27" x14ac:dyDescent="0.3">
      <c r="B242" t="s">
        <v>0</v>
      </c>
    </row>
    <row r="243" spans="2:27" x14ac:dyDescent="0.3">
      <c r="B243" t="s">
        <v>93</v>
      </c>
      <c r="C243" t="s">
        <v>94</v>
      </c>
      <c r="D243" t="s">
        <v>95</v>
      </c>
      <c r="E243" t="s">
        <v>1</v>
      </c>
      <c r="F243" t="s">
        <v>96</v>
      </c>
      <c r="G243" t="s">
        <v>97</v>
      </c>
      <c r="H243">
        <v>-202</v>
      </c>
      <c r="I243">
        <v>0</v>
      </c>
      <c r="J243" t="s">
        <v>2</v>
      </c>
      <c r="K243" t="s">
        <v>98</v>
      </c>
      <c r="L243" t="s">
        <v>99</v>
      </c>
      <c r="M243" t="s">
        <v>100</v>
      </c>
      <c r="V243" t="s">
        <v>3</v>
      </c>
      <c r="W243" t="s">
        <v>4</v>
      </c>
      <c r="Y243">
        <v>5</v>
      </c>
    </row>
    <row r="244" spans="2:27" x14ac:dyDescent="0.3">
      <c r="E244" t="s">
        <v>5</v>
      </c>
      <c r="F244" t="s">
        <v>6</v>
      </c>
      <c r="G244" t="s">
        <v>7</v>
      </c>
      <c r="H244" t="s">
        <v>52</v>
      </c>
      <c r="I244" t="s">
        <v>53</v>
      </c>
      <c r="J244" t="s">
        <v>8</v>
      </c>
      <c r="K244" t="s">
        <v>9</v>
      </c>
    </row>
    <row r="246" spans="2:27" x14ac:dyDescent="0.3">
      <c r="B246" t="s">
        <v>54</v>
      </c>
      <c r="C246" t="s">
        <v>12</v>
      </c>
      <c r="D246" t="s">
        <v>55</v>
      </c>
      <c r="E246" t="s">
        <v>11</v>
      </c>
      <c r="F246" t="s">
        <v>10</v>
      </c>
      <c r="G246" t="s">
        <v>11</v>
      </c>
      <c r="H246" t="s">
        <v>12</v>
      </c>
      <c r="I246" t="s">
        <v>12</v>
      </c>
      <c r="J246" t="s">
        <v>12</v>
      </c>
      <c r="K246" t="s">
        <v>11</v>
      </c>
      <c r="L246" t="s">
        <v>10</v>
      </c>
      <c r="M246" t="s">
        <v>12</v>
      </c>
      <c r="N246" t="s">
        <v>10</v>
      </c>
      <c r="U246" t="s">
        <v>12</v>
      </c>
      <c r="V246" t="s">
        <v>10</v>
      </c>
      <c r="W246" t="s">
        <v>13</v>
      </c>
      <c r="X246" t="s">
        <v>10</v>
      </c>
      <c r="Y246" t="s">
        <v>12</v>
      </c>
      <c r="Z246" t="s">
        <v>14</v>
      </c>
      <c r="AA246" t="s">
        <v>15</v>
      </c>
    </row>
    <row r="247" spans="2:27" x14ac:dyDescent="0.3">
      <c r="B247" t="s">
        <v>56</v>
      </c>
      <c r="C247" t="s">
        <v>57</v>
      </c>
      <c r="D247" t="s">
        <v>58</v>
      </c>
      <c r="E247" t="s">
        <v>12</v>
      </c>
      <c r="F247" t="s">
        <v>10</v>
      </c>
      <c r="G247" t="s">
        <v>11</v>
      </c>
      <c r="H247" t="s">
        <v>12</v>
      </c>
      <c r="I247" t="s">
        <v>12</v>
      </c>
      <c r="J247" t="s">
        <v>16</v>
      </c>
      <c r="K247" t="s">
        <v>59</v>
      </c>
      <c r="L247" t="s">
        <v>10</v>
      </c>
      <c r="M247" t="s">
        <v>12</v>
      </c>
      <c r="N247" t="s">
        <v>10</v>
      </c>
      <c r="U247" t="s">
        <v>12</v>
      </c>
      <c r="V247" t="s">
        <v>10</v>
      </c>
      <c r="W247" t="s">
        <v>17</v>
      </c>
      <c r="X247" t="s">
        <v>60</v>
      </c>
      <c r="Y247" t="s">
        <v>61</v>
      </c>
      <c r="Z247" t="s">
        <v>18</v>
      </c>
      <c r="AA247" t="s">
        <v>19</v>
      </c>
    </row>
    <row r="248" spans="2:27" x14ac:dyDescent="0.3">
      <c r="B248" t="s">
        <v>62</v>
      </c>
      <c r="C248" t="s">
        <v>63</v>
      </c>
      <c r="E248" t="s">
        <v>20</v>
      </c>
      <c r="F248" t="s">
        <v>21</v>
      </c>
      <c r="G248" t="s">
        <v>20</v>
      </c>
      <c r="H248" t="s">
        <v>21</v>
      </c>
      <c r="I248" t="s">
        <v>20</v>
      </c>
      <c r="J248" t="s">
        <v>21</v>
      </c>
      <c r="K248" t="s">
        <v>64</v>
      </c>
      <c r="L248" t="s">
        <v>42</v>
      </c>
      <c r="M248" t="s">
        <v>20</v>
      </c>
      <c r="N248" t="s">
        <v>21</v>
      </c>
      <c r="U248" t="s">
        <v>20</v>
      </c>
      <c r="V248" t="s">
        <v>21</v>
      </c>
      <c r="W248" t="s">
        <v>22</v>
      </c>
      <c r="X248" t="s">
        <v>23</v>
      </c>
      <c r="Y248" t="s">
        <v>24</v>
      </c>
      <c r="AA248" t="s">
        <v>20</v>
      </c>
    </row>
    <row r="249" spans="2:27" x14ac:dyDescent="0.3">
      <c r="E249" t="s">
        <v>25</v>
      </c>
      <c r="F249" t="s">
        <v>26</v>
      </c>
      <c r="G249" t="s">
        <v>25</v>
      </c>
      <c r="H249" t="s">
        <v>26</v>
      </c>
      <c r="I249" t="s">
        <v>25</v>
      </c>
      <c r="J249" t="s">
        <v>26</v>
      </c>
      <c r="K249" t="s">
        <v>65</v>
      </c>
      <c r="L249" t="s">
        <v>2</v>
      </c>
      <c r="M249" t="s">
        <v>25</v>
      </c>
      <c r="N249" t="s">
        <v>26</v>
      </c>
      <c r="U249" t="s">
        <v>25</v>
      </c>
      <c r="V249" t="s">
        <v>26</v>
      </c>
    </row>
    <row r="250" spans="2:27" x14ac:dyDescent="0.3">
      <c r="B250" t="s">
        <v>54</v>
      </c>
      <c r="C250" t="s">
        <v>12</v>
      </c>
      <c r="D250" t="s">
        <v>55</v>
      </c>
      <c r="E250" t="s">
        <v>11</v>
      </c>
      <c r="F250" t="s">
        <v>10</v>
      </c>
      <c r="G250" t="s">
        <v>11</v>
      </c>
      <c r="H250" t="s">
        <v>12</v>
      </c>
      <c r="I250" t="s">
        <v>12</v>
      </c>
      <c r="J250" t="s">
        <v>12</v>
      </c>
      <c r="K250" t="s">
        <v>11</v>
      </c>
      <c r="L250" t="s">
        <v>10</v>
      </c>
      <c r="M250" t="s">
        <v>12</v>
      </c>
      <c r="N250" t="s">
        <v>10</v>
      </c>
      <c r="U250" t="s">
        <v>12</v>
      </c>
      <c r="V250" t="s">
        <v>10</v>
      </c>
      <c r="W250" t="s">
        <v>13</v>
      </c>
      <c r="X250" t="s">
        <v>10</v>
      </c>
      <c r="Y250" t="s">
        <v>12</v>
      </c>
      <c r="Z250" t="s">
        <v>14</v>
      </c>
      <c r="AA250" t="s">
        <v>15</v>
      </c>
    </row>
    <row r="252" spans="2:27" x14ac:dyDescent="0.3">
      <c r="B252" t="s">
        <v>66</v>
      </c>
      <c r="C252">
        <v>-34</v>
      </c>
      <c r="D252" t="s">
        <v>67</v>
      </c>
    </row>
    <row r="254" spans="2:27" x14ac:dyDescent="0.3">
      <c r="B254">
        <v>15609738</v>
      </c>
      <c r="C254" t="s">
        <v>68</v>
      </c>
      <c r="D254" t="s">
        <v>172</v>
      </c>
      <c r="E254">
        <v>301</v>
      </c>
      <c r="G254">
        <v>302</v>
      </c>
      <c r="I254">
        <v>30</v>
      </c>
      <c r="K254">
        <v>54</v>
      </c>
      <c r="M254">
        <v>55</v>
      </c>
      <c r="W254" t="s">
        <v>28</v>
      </c>
      <c r="X254" t="s">
        <v>31</v>
      </c>
      <c r="Y254" t="s">
        <v>28</v>
      </c>
      <c r="Z254" t="s">
        <v>29</v>
      </c>
    </row>
    <row r="255" spans="2:27" x14ac:dyDescent="0.3">
      <c r="E255">
        <v>88</v>
      </c>
      <c r="F255" t="s">
        <v>31</v>
      </c>
      <c r="G255">
        <v>74</v>
      </c>
      <c r="H255" t="s">
        <v>30</v>
      </c>
      <c r="I255">
        <v>60</v>
      </c>
      <c r="J255" t="s">
        <v>32</v>
      </c>
      <c r="K255">
        <v>73</v>
      </c>
      <c r="L255" t="s">
        <v>33</v>
      </c>
      <c r="M255">
        <v>53</v>
      </c>
      <c r="N255" t="s">
        <v>36</v>
      </c>
    </row>
    <row r="256" spans="2:27" x14ac:dyDescent="0.3">
      <c r="B256">
        <v>15609739</v>
      </c>
      <c r="C256" t="s">
        <v>68</v>
      </c>
      <c r="D256" t="s">
        <v>173</v>
      </c>
      <c r="E256">
        <v>301</v>
      </c>
      <c r="G256">
        <v>302</v>
      </c>
      <c r="I256">
        <v>30</v>
      </c>
      <c r="K256">
        <v>54</v>
      </c>
      <c r="M256">
        <v>55</v>
      </c>
      <c r="U256">
        <v>4</v>
      </c>
      <c r="V256">
        <v>8</v>
      </c>
      <c r="W256" t="s">
        <v>31</v>
      </c>
      <c r="X256" t="s">
        <v>28</v>
      </c>
      <c r="Y256" t="s">
        <v>31</v>
      </c>
      <c r="Z256" t="s">
        <v>29</v>
      </c>
    </row>
    <row r="257" spans="2:26" x14ac:dyDescent="0.3">
      <c r="E257">
        <v>86</v>
      </c>
      <c r="F257" t="s">
        <v>31</v>
      </c>
      <c r="G257">
        <v>74</v>
      </c>
      <c r="H257" t="s">
        <v>30</v>
      </c>
      <c r="I257">
        <v>51</v>
      </c>
      <c r="J257" t="s">
        <v>36</v>
      </c>
      <c r="K257">
        <v>74</v>
      </c>
      <c r="L257" t="s">
        <v>33</v>
      </c>
      <c r="M257">
        <v>56</v>
      </c>
      <c r="N257" t="s">
        <v>32</v>
      </c>
      <c r="U257">
        <v>80</v>
      </c>
      <c r="V257" t="s">
        <v>38</v>
      </c>
      <c r="W257">
        <v>2</v>
      </c>
    </row>
    <row r="258" spans="2:26" x14ac:dyDescent="0.3">
      <c r="B258">
        <v>15609740</v>
      </c>
      <c r="C258" t="s">
        <v>68</v>
      </c>
      <c r="D258" t="s">
        <v>174</v>
      </c>
      <c r="E258">
        <v>301</v>
      </c>
      <c r="G258">
        <v>302</v>
      </c>
      <c r="I258">
        <v>30</v>
      </c>
      <c r="K258">
        <v>54</v>
      </c>
      <c r="M258">
        <v>55</v>
      </c>
      <c r="U258">
        <v>4</v>
      </c>
      <c r="V258">
        <v>8</v>
      </c>
      <c r="W258" t="s">
        <v>31</v>
      </c>
      <c r="X258" t="s">
        <v>28</v>
      </c>
      <c r="Y258" t="s">
        <v>31</v>
      </c>
      <c r="Z258" t="s">
        <v>29</v>
      </c>
    </row>
    <row r="259" spans="2:26" x14ac:dyDescent="0.3">
      <c r="E259">
        <v>74</v>
      </c>
      <c r="F259" t="s">
        <v>32</v>
      </c>
      <c r="G259">
        <v>60</v>
      </c>
      <c r="H259" t="s">
        <v>36</v>
      </c>
      <c r="I259">
        <v>51</v>
      </c>
      <c r="J259" t="s">
        <v>36</v>
      </c>
      <c r="K259">
        <v>58</v>
      </c>
      <c r="L259" t="s">
        <v>34</v>
      </c>
      <c r="M259">
        <v>50</v>
      </c>
      <c r="N259" t="s">
        <v>36</v>
      </c>
      <c r="U259">
        <v>58</v>
      </c>
      <c r="V259" t="s">
        <v>42</v>
      </c>
      <c r="W259">
        <v>2</v>
      </c>
    </row>
    <row r="260" spans="2:26" x14ac:dyDescent="0.3">
      <c r="B260">
        <v>15609741</v>
      </c>
      <c r="C260" t="s">
        <v>68</v>
      </c>
      <c r="D260" t="s">
        <v>175</v>
      </c>
      <c r="E260">
        <v>301</v>
      </c>
      <c r="G260">
        <v>302</v>
      </c>
      <c r="I260">
        <v>30</v>
      </c>
      <c r="K260">
        <v>54</v>
      </c>
      <c r="M260">
        <v>55</v>
      </c>
      <c r="U260">
        <v>4</v>
      </c>
      <c r="V260">
        <v>8</v>
      </c>
      <c r="W260" t="s">
        <v>31</v>
      </c>
      <c r="X260" t="s">
        <v>28</v>
      </c>
      <c r="Y260" t="s">
        <v>31</v>
      </c>
      <c r="Z260" t="s">
        <v>29</v>
      </c>
    </row>
    <row r="261" spans="2:26" x14ac:dyDescent="0.3">
      <c r="E261">
        <v>75</v>
      </c>
      <c r="F261" t="s">
        <v>32</v>
      </c>
      <c r="G261">
        <v>61</v>
      </c>
      <c r="H261" t="s">
        <v>36</v>
      </c>
      <c r="I261">
        <v>46</v>
      </c>
      <c r="J261" t="s">
        <v>34</v>
      </c>
      <c r="K261">
        <v>61</v>
      </c>
      <c r="L261" t="s">
        <v>36</v>
      </c>
      <c r="M261">
        <v>48</v>
      </c>
      <c r="N261" t="s">
        <v>36</v>
      </c>
      <c r="U261">
        <v>64</v>
      </c>
      <c r="V261" t="s">
        <v>42</v>
      </c>
      <c r="W261">
        <v>1</v>
      </c>
    </row>
    <row r="262" spans="2:26" x14ac:dyDescent="0.3">
      <c r="B262">
        <v>15609742</v>
      </c>
      <c r="C262" t="s">
        <v>68</v>
      </c>
      <c r="D262" t="s">
        <v>176</v>
      </c>
      <c r="E262">
        <v>301</v>
      </c>
      <c r="G262">
        <v>30</v>
      </c>
      <c r="I262">
        <v>41</v>
      </c>
      <c r="K262">
        <v>54</v>
      </c>
      <c r="M262">
        <v>55</v>
      </c>
      <c r="U262">
        <v>4</v>
      </c>
      <c r="V262">
        <v>8</v>
      </c>
      <c r="W262" t="s">
        <v>28</v>
      </c>
      <c r="X262" t="s">
        <v>28</v>
      </c>
      <c r="Y262" t="s">
        <v>28</v>
      </c>
      <c r="Z262" t="s">
        <v>29</v>
      </c>
    </row>
    <row r="263" spans="2:26" x14ac:dyDescent="0.3">
      <c r="E263">
        <v>89</v>
      </c>
      <c r="F263" t="s">
        <v>31</v>
      </c>
      <c r="G263">
        <v>58</v>
      </c>
      <c r="H263" t="s">
        <v>32</v>
      </c>
      <c r="I263">
        <v>57</v>
      </c>
      <c r="J263" t="s">
        <v>32</v>
      </c>
      <c r="K263">
        <v>76</v>
      </c>
      <c r="L263" t="s">
        <v>33</v>
      </c>
      <c r="M263">
        <v>62</v>
      </c>
      <c r="N263" t="s">
        <v>33</v>
      </c>
      <c r="U263">
        <v>78</v>
      </c>
      <c r="V263" t="s">
        <v>37</v>
      </c>
      <c r="W263">
        <v>1</v>
      </c>
    </row>
    <row r="264" spans="2:26" x14ac:dyDescent="0.3">
      <c r="B264">
        <v>15609743</v>
      </c>
      <c r="C264" t="s">
        <v>68</v>
      </c>
      <c r="D264" t="s">
        <v>177</v>
      </c>
      <c r="E264">
        <v>301</v>
      </c>
      <c r="G264">
        <v>302</v>
      </c>
      <c r="I264">
        <v>30</v>
      </c>
      <c r="K264">
        <v>54</v>
      </c>
      <c r="M264">
        <v>55</v>
      </c>
      <c r="W264" t="s">
        <v>27</v>
      </c>
      <c r="X264" t="s">
        <v>27</v>
      </c>
      <c r="Y264" t="s">
        <v>27</v>
      </c>
      <c r="Z264" t="s">
        <v>29</v>
      </c>
    </row>
    <row r="265" spans="2:26" x14ac:dyDescent="0.3">
      <c r="E265">
        <v>93</v>
      </c>
      <c r="F265" t="s">
        <v>28</v>
      </c>
      <c r="G265">
        <v>88</v>
      </c>
      <c r="H265" t="s">
        <v>28</v>
      </c>
      <c r="I265">
        <v>81</v>
      </c>
      <c r="J265" t="s">
        <v>31</v>
      </c>
      <c r="K265">
        <v>88</v>
      </c>
      <c r="L265" t="s">
        <v>28</v>
      </c>
      <c r="M265">
        <v>61</v>
      </c>
      <c r="N265" t="s">
        <v>33</v>
      </c>
    </row>
    <row r="266" spans="2:26" x14ac:dyDescent="0.3">
      <c r="B266">
        <v>15609744</v>
      </c>
      <c r="C266" t="s">
        <v>68</v>
      </c>
      <c r="D266" t="s">
        <v>178</v>
      </c>
      <c r="E266">
        <v>301</v>
      </c>
      <c r="G266">
        <v>30</v>
      </c>
      <c r="I266">
        <v>41</v>
      </c>
      <c r="K266">
        <v>54</v>
      </c>
      <c r="M266">
        <v>55</v>
      </c>
      <c r="W266" t="s">
        <v>27</v>
      </c>
      <c r="X266" t="s">
        <v>27</v>
      </c>
      <c r="Y266" t="s">
        <v>27</v>
      </c>
      <c r="Z266" t="s">
        <v>29</v>
      </c>
    </row>
    <row r="267" spans="2:26" x14ac:dyDescent="0.3">
      <c r="E267">
        <v>96</v>
      </c>
      <c r="F267" t="s">
        <v>27</v>
      </c>
      <c r="G267">
        <v>89</v>
      </c>
      <c r="H267" t="s">
        <v>28</v>
      </c>
      <c r="I267">
        <v>95</v>
      </c>
      <c r="J267" t="s">
        <v>27</v>
      </c>
      <c r="K267">
        <v>95</v>
      </c>
      <c r="L267" t="s">
        <v>27</v>
      </c>
      <c r="M267">
        <v>94</v>
      </c>
      <c r="N267" t="s">
        <v>27</v>
      </c>
    </row>
    <row r="268" spans="2:26" x14ac:dyDescent="0.3">
      <c r="B268">
        <v>15609745</v>
      </c>
      <c r="C268" t="s">
        <v>68</v>
      </c>
      <c r="D268" t="s">
        <v>179</v>
      </c>
      <c r="E268">
        <v>301</v>
      </c>
      <c r="G268">
        <v>302</v>
      </c>
      <c r="I268">
        <v>30</v>
      </c>
      <c r="K268">
        <v>54</v>
      </c>
      <c r="M268">
        <v>55</v>
      </c>
      <c r="U268">
        <v>4</v>
      </c>
      <c r="V268">
        <v>8</v>
      </c>
      <c r="W268" t="s">
        <v>31</v>
      </c>
      <c r="X268" t="s">
        <v>27</v>
      </c>
      <c r="Y268" t="s">
        <v>31</v>
      </c>
      <c r="Z268" t="s">
        <v>29</v>
      </c>
    </row>
    <row r="269" spans="2:26" x14ac:dyDescent="0.3">
      <c r="E269">
        <v>83</v>
      </c>
      <c r="F269" t="s">
        <v>30</v>
      </c>
      <c r="G269">
        <v>72</v>
      </c>
      <c r="H269" t="s">
        <v>33</v>
      </c>
      <c r="I269">
        <v>63</v>
      </c>
      <c r="J269" t="s">
        <v>32</v>
      </c>
      <c r="K269">
        <v>73</v>
      </c>
      <c r="L269" t="s">
        <v>33</v>
      </c>
      <c r="M269">
        <v>42</v>
      </c>
      <c r="N269" t="s">
        <v>34</v>
      </c>
      <c r="U269">
        <v>80</v>
      </c>
      <c r="V269" t="s">
        <v>38</v>
      </c>
      <c r="W269">
        <v>2</v>
      </c>
    </row>
    <row r="270" spans="2:26" x14ac:dyDescent="0.3">
      <c r="B270">
        <v>15609746</v>
      </c>
      <c r="C270" t="s">
        <v>72</v>
      </c>
      <c r="D270" t="s">
        <v>180</v>
      </c>
      <c r="E270">
        <v>301</v>
      </c>
      <c r="G270">
        <v>30</v>
      </c>
      <c r="I270">
        <v>41</v>
      </c>
      <c r="K270">
        <v>54</v>
      </c>
      <c r="M270">
        <v>55</v>
      </c>
      <c r="U270">
        <v>4</v>
      </c>
      <c r="V270">
        <v>8</v>
      </c>
      <c r="W270" t="s">
        <v>28</v>
      </c>
      <c r="X270" t="s">
        <v>28</v>
      </c>
      <c r="Y270" t="s">
        <v>28</v>
      </c>
      <c r="Z270" t="s">
        <v>29</v>
      </c>
    </row>
    <row r="271" spans="2:26" x14ac:dyDescent="0.3">
      <c r="E271">
        <v>95</v>
      </c>
      <c r="F271" t="s">
        <v>27</v>
      </c>
      <c r="G271">
        <v>82</v>
      </c>
      <c r="H271" t="s">
        <v>31</v>
      </c>
      <c r="I271">
        <v>66</v>
      </c>
      <c r="J271" t="s">
        <v>33</v>
      </c>
      <c r="K271">
        <v>94</v>
      </c>
      <c r="L271" t="s">
        <v>27</v>
      </c>
      <c r="M271">
        <v>88</v>
      </c>
      <c r="N271" t="s">
        <v>28</v>
      </c>
      <c r="U271">
        <v>96</v>
      </c>
      <c r="V271" t="s">
        <v>35</v>
      </c>
      <c r="W271">
        <v>1</v>
      </c>
    </row>
    <row r="272" spans="2:26" x14ac:dyDescent="0.3">
      <c r="B272">
        <v>15609747</v>
      </c>
      <c r="C272" t="s">
        <v>72</v>
      </c>
      <c r="D272" t="s">
        <v>181</v>
      </c>
      <c r="E272">
        <v>301</v>
      </c>
      <c r="G272">
        <v>302</v>
      </c>
      <c r="I272">
        <v>30</v>
      </c>
      <c r="K272">
        <v>48</v>
      </c>
      <c r="M272">
        <v>54</v>
      </c>
      <c r="U272">
        <v>5</v>
      </c>
      <c r="V272">
        <v>5</v>
      </c>
      <c r="W272" t="s">
        <v>31</v>
      </c>
      <c r="X272" t="s">
        <v>28</v>
      </c>
      <c r="Y272" t="s">
        <v>31</v>
      </c>
      <c r="Z272" t="s">
        <v>29</v>
      </c>
    </row>
    <row r="273" spans="2:26" x14ac:dyDescent="0.3">
      <c r="E273">
        <v>80</v>
      </c>
      <c r="F273" t="s">
        <v>33</v>
      </c>
      <c r="G273">
        <v>60</v>
      </c>
      <c r="H273" t="s">
        <v>36</v>
      </c>
      <c r="I273">
        <v>48</v>
      </c>
      <c r="J273" t="s">
        <v>34</v>
      </c>
      <c r="K273">
        <v>61</v>
      </c>
      <c r="L273" t="s">
        <v>36</v>
      </c>
      <c r="M273">
        <v>61</v>
      </c>
      <c r="N273" t="s">
        <v>36</v>
      </c>
      <c r="U273">
        <v>42</v>
      </c>
      <c r="V273" t="s">
        <v>41</v>
      </c>
    </row>
    <row r="275" spans="2:26" x14ac:dyDescent="0.3">
      <c r="B275">
        <v>15609748</v>
      </c>
      <c r="C275" t="s">
        <v>72</v>
      </c>
      <c r="D275" t="s">
        <v>182</v>
      </c>
      <c r="E275">
        <v>301</v>
      </c>
      <c r="G275">
        <v>302</v>
      </c>
      <c r="I275">
        <v>30</v>
      </c>
      <c r="K275">
        <v>54</v>
      </c>
      <c r="M275">
        <v>55</v>
      </c>
      <c r="U275">
        <v>4</v>
      </c>
      <c r="V275">
        <v>8</v>
      </c>
      <c r="W275" t="s">
        <v>28</v>
      </c>
      <c r="X275" t="s">
        <v>28</v>
      </c>
      <c r="Y275" t="s">
        <v>28</v>
      </c>
      <c r="Z275" t="s">
        <v>29</v>
      </c>
    </row>
    <row r="276" spans="2:26" x14ac:dyDescent="0.3">
      <c r="E276">
        <v>78</v>
      </c>
      <c r="F276" t="s">
        <v>33</v>
      </c>
      <c r="G276">
        <v>73</v>
      </c>
      <c r="H276" t="s">
        <v>33</v>
      </c>
      <c r="I276">
        <v>62</v>
      </c>
      <c r="J276" t="s">
        <v>32</v>
      </c>
      <c r="K276">
        <v>74</v>
      </c>
      <c r="L276" t="s">
        <v>33</v>
      </c>
      <c r="M276">
        <v>49</v>
      </c>
      <c r="N276" t="s">
        <v>36</v>
      </c>
      <c r="U276">
        <v>81</v>
      </c>
      <c r="V276" t="s">
        <v>38</v>
      </c>
      <c r="W276">
        <v>2</v>
      </c>
    </row>
    <row r="277" spans="2:26" x14ac:dyDescent="0.3">
      <c r="B277">
        <v>15609749</v>
      </c>
      <c r="C277" t="s">
        <v>72</v>
      </c>
      <c r="D277" t="s">
        <v>183</v>
      </c>
      <c r="E277">
        <v>301</v>
      </c>
      <c r="G277">
        <v>30</v>
      </c>
      <c r="I277">
        <v>41</v>
      </c>
      <c r="K277">
        <v>54</v>
      </c>
      <c r="M277">
        <v>55</v>
      </c>
      <c r="U277">
        <v>4</v>
      </c>
      <c r="V277">
        <v>8</v>
      </c>
      <c r="W277" t="s">
        <v>27</v>
      </c>
      <c r="X277" t="s">
        <v>27</v>
      </c>
      <c r="Y277" t="s">
        <v>27</v>
      </c>
      <c r="Z277" t="s">
        <v>29</v>
      </c>
    </row>
    <row r="278" spans="2:26" x14ac:dyDescent="0.3">
      <c r="E278">
        <v>75</v>
      </c>
      <c r="F278" t="s">
        <v>32</v>
      </c>
      <c r="G278">
        <v>66</v>
      </c>
      <c r="H278" t="s">
        <v>33</v>
      </c>
      <c r="I278">
        <v>63</v>
      </c>
      <c r="J278" t="s">
        <v>33</v>
      </c>
      <c r="K278">
        <v>77</v>
      </c>
      <c r="L278" t="s">
        <v>30</v>
      </c>
      <c r="M278">
        <v>67</v>
      </c>
      <c r="N278" t="s">
        <v>30</v>
      </c>
      <c r="U278">
        <v>89</v>
      </c>
      <c r="V278" t="s">
        <v>35</v>
      </c>
      <c r="W278">
        <v>2</v>
      </c>
    </row>
    <row r="279" spans="2:26" x14ac:dyDescent="0.3">
      <c r="B279">
        <v>15609750</v>
      </c>
      <c r="C279" t="s">
        <v>72</v>
      </c>
      <c r="D279" t="s">
        <v>184</v>
      </c>
      <c r="E279">
        <v>301</v>
      </c>
      <c r="G279">
        <v>302</v>
      </c>
      <c r="I279">
        <v>30</v>
      </c>
      <c r="K279">
        <v>54</v>
      </c>
      <c r="M279">
        <v>55</v>
      </c>
      <c r="U279">
        <v>4</v>
      </c>
      <c r="V279">
        <v>8</v>
      </c>
      <c r="W279" t="s">
        <v>31</v>
      </c>
      <c r="X279" t="s">
        <v>27</v>
      </c>
      <c r="Y279" t="s">
        <v>31</v>
      </c>
      <c r="Z279" t="s">
        <v>29</v>
      </c>
    </row>
    <row r="280" spans="2:26" x14ac:dyDescent="0.3">
      <c r="E280">
        <v>86</v>
      </c>
      <c r="F280" t="s">
        <v>31</v>
      </c>
      <c r="G280">
        <v>77</v>
      </c>
      <c r="H280" t="s">
        <v>30</v>
      </c>
      <c r="I280">
        <v>61</v>
      </c>
      <c r="J280" t="s">
        <v>32</v>
      </c>
      <c r="K280">
        <v>79</v>
      </c>
      <c r="L280" t="s">
        <v>30</v>
      </c>
      <c r="M280">
        <v>49</v>
      </c>
      <c r="N280" t="s">
        <v>36</v>
      </c>
      <c r="U280">
        <v>89</v>
      </c>
      <c r="V280" t="s">
        <v>35</v>
      </c>
      <c r="W280">
        <v>2</v>
      </c>
    </row>
    <row r="281" spans="2:26" x14ac:dyDescent="0.3">
      <c r="B281">
        <v>15609751</v>
      </c>
      <c r="C281" t="s">
        <v>72</v>
      </c>
      <c r="D281" t="s">
        <v>185</v>
      </c>
      <c r="E281">
        <v>301</v>
      </c>
      <c r="G281">
        <v>30</v>
      </c>
      <c r="I281">
        <v>41</v>
      </c>
      <c r="K281">
        <v>54</v>
      </c>
      <c r="M281">
        <v>55</v>
      </c>
      <c r="W281" t="s">
        <v>28</v>
      </c>
      <c r="X281" t="s">
        <v>31</v>
      </c>
      <c r="Y281" t="s">
        <v>28</v>
      </c>
      <c r="Z281" t="s">
        <v>29</v>
      </c>
    </row>
    <row r="282" spans="2:26" x14ac:dyDescent="0.3">
      <c r="E282">
        <v>82</v>
      </c>
      <c r="F282" t="s">
        <v>30</v>
      </c>
      <c r="G282">
        <v>56</v>
      </c>
      <c r="H282" t="s">
        <v>36</v>
      </c>
      <c r="I282">
        <v>64</v>
      </c>
      <c r="J282" t="s">
        <v>33</v>
      </c>
      <c r="K282">
        <v>68</v>
      </c>
      <c r="L282" t="s">
        <v>32</v>
      </c>
      <c r="M282">
        <v>55</v>
      </c>
      <c r="N282" t="s">
        <v>32</v>
      </c>
    </row>
    <row r="283" spans="2:26" x14ac:dyDescent="0.3">
      <c r="B283">
        <v>15609752</v>
      </c>
      <c r="C283" t="s">
        <v>72</v>
      </c>
      <c r="D283" t="s">
        <v>186</v>
      </c>
      <c r="E283">
        <v>301</v>
      </c>
      <c r="G283">
        <v>30</v>
      </c>
      <c r="I283">
        <v>54</v>
      </c>
      <c r="K283">
        <v>55</v>
      </c>
      <c r="M283">
        <v>65</v>
      </c>
      <c r="U283">
        <v>4</v>
      </c>
      <c r="V283">
        <v>8</v>
      </c>
      <c r="W283" t="s">
        <v>31</v>
      </c>
      <c r="X283" t="s">
        <v>28</v>
      </c>
      <c r="Y283" t="s">
        <v>31</v>
      </c>
      <c r="Z283" t="s">
        <v>29</v>
      </c>
    </row>
    <row r="284" spans="2:26" x14ac:dyDescent="0.3">
      <c r="E284">
        <v>83</v>
      </c>
      <c r="F284" t="s">
        <v>30</v>
      </c>
      <c r="G284">
        <v>60</v>
      </c>
      <c r="H284" t="s">
        <v>32</v>
      </c>
      <c r="I284">
        <v>74</v>
      </c>
      <c r="J284" t="s">
        <v>33</v>
      </c>
      <c r="K284">
        <v>52</v>
      </c>
      <c r="L284" t="s">
        <v>36</v>
      </c>
      <c r="M284">
        <v>78</v>
      </c>
      <c r="N284" t="s">
        <v>33</v>
      </c>
      <c r="U284">
        <v>80</v>
      </c>
      <c r="V284" t="s">
        <v>38</v>
      </c>
      <c r="W284">
        <v>2</v>
      </c>
    </row>
    <row r="285" spans="2:26" x14ac:dyDescent="0.3">
      <c r="B285">
        <v>15609753</v>
      </c>
      <c r="C285" t="s">
        <v>72</v>
      </c>
      <c r="D285" t="s">
        <v>187</v>
      </c>
      <c r="E285">
        <v>301</v>
      </c>
      <c r="G285">
        <v>302</v>
      </c>
      <c r="I285">
        <v>30</v>
      </c>
      <c r="K285">
        <v>54</v>
      </c>
      <c r="M285">
        <v>55</v>
      </c>
      <c r="W285" t="s">
        <v>28</v>
      </c>
      <c r="X285" t="s">
        <v>27</v>
      </c>
      <c r="Y285" t="s">
        <v>28</v>
      </c>
      <c r="Z285" t="s">
        <v>29</v>
      </c>
    </row>
    <row r="286" spans="2:26" x14ac:dyDescent="0.3">
      <c r="E286">
        <v>91</v>
      </c>
      <c r="F286" t="s">
        <v>28</v>
      </c>
      <c r="G286">
        <v>77</v>
      </c>
      <c r="H286" t="s">
        <v>30</v>
      </c>
      <c r="I286">
        <v>61</v>
      </c>
      <c r="J286" t="s">
        <v>32</v>
      </c>
      <c r="K286">
        <v>77</v>
      </c>
      <c r="L286" t="s">
        <v>30</v>
      </c>
      <c r="M286">
        <v>57</v>
      </c>
      <c r="N286" t="s">
        <v>32</v>
      </c>
    </row>
    <row r="287" spans="2:26" x14ac:dyDescent="0.3">
      <c r="B287">
        <v>15609754</v>
      </c>
      <c r="C287" t="s">
        <v>72</v>
      </c>
      <c r="D287" t="s">
        <v>188</v>
      </c>
      <c r="E287">
        <v>301</v>
      </c>
      <c r="G287">
        <v>30</v>
      </c>
      <c r="I287">
        <v>41</v>
      </c>
      <c r="K287">
        <v>54</v>
      </c>
      <c r="M287">
        <v>55</v>
      </c>
      <c r="U287">
        <v>4</v>
      </c>
      <c r="V287">
        <v>8</v>
      </c>
      <c r="W287" t="s">
        <v>31</v>
      </c>
      <c r="X287" t="s">
        <v>28</v>
      </c>
      <c r="Y287" t="s">
        <v>31</v>
      </c>
      <c r="Z287" t="s">
        <v>29</v>
      </c>
    </row>
    <row r="288" spans="2:26" x14ac:dyDescent="0.3">
      <c r="E288">
        <v>86</v>
      </c>
      <c r="F288" t="s">
        <v>31</v>
      </c>
      <c r="G288">
        <v>50</v>
      </c>
      <c r="H288" t="s">
        <v>36</v>
      </c>
      <c r="I288">
        <v>68</v>
      </c>
      <c r="J288" t="s">
        <v>33</v>
      </c>
      <c r="K288">
        <v>78</v>
      </c>
      <c r="L288" t="s">
        <v>30</v>
      </c>
      <c r="M288">
        <v>59</v>
      </c>
      <c r="N288" t="s">
        <v>33</v>
      </c>
      <c r="U288">
        <v>79</v>
      </c>
      <c r="V288" t="s">
        <v>38</v>
      </c>
      <c r="W288">
        <v>2</v>
      </c>
    </row>
    <row r="289" spans="2:26" x14ac:dyDescent="0.3">
      <c r="B289">
        <v>15609755</v>
      </c>
      <c r="C289" t="s">
        <v>72</v>
      </c>
      <c r="D289" t="s">
        <v>189</v>
      </c>
      <c r="E289">
        <v>301</v>
      </c>
      <c r="G289">
        <v>30</v>
      </c>
      <c r="I289">
        <v>54</v>
      </c>
      <c r="K289">
        <v>55</v>
      </c>
      <c r="M289">
        <v>65</v>
      </c>
      <c r="U289">
        <v>4</v>
      </c>
      <c r="V289">
        <v>8</v>
      </c>
      <c r="W289" t="s">
        <v>31</v>
      </c>
      <c r="X289" t="s">
        <v>27</v>
      </c>
      <c r="Y289" t="s">
        <v>31</v>
      </c>
      <c r="Z289" t="s">
        <v>29</v>
      </c>
    </row>
    <row r="290" spans="2:26" x14ac:dyDescent="0.3">
      <c r="E290">
        <v>80</v>
      </c>
      <c r="F290" t="s">
        <v>33</v>
      </c>
      <c r="G290">
        <v>49</v>
      </c>
      <c r="H290" t="s">
        <v>34</v>
      </c>
      <c r="I290">
        <v>73</v>
      </c>
      <c r="J290" t="s">
        <v>33</v>
      </c>
      <c r="K290">
        <v>56</v>
      </c>
      <c r="L290" t="s">
        <v>32</v>
      </c>
      <c r="M290">
        <v>74</v>
      </c>
      <c r="N290" t="s">
        <v>32</v>
      </c>
      <c r="U290">
        <v>82</v>
      </c>
      <c r="V290" t="s">
        <v>38</v>
      </c>
      <c r="W290">
        <v>2</v>
      </c>
    </row>
    <row r="291" spans="2:26" x14ac:dyDescent="0.3">
      <c r="B291">
        <v>15609756</v>
      </c>
      <c r="C291" t="s">
        <v>72</v>
      </c>
      <c r="D291" t="s">
        <v>190</v>
      </c>
      <c r="E291">
        <v>301</v>
      </c>
      <c r="G291">
        <v>302</v>
      </c>
      <c r="I291">
        <v>30</v>
      </c>
      <c r="K291">
        <v>54</v>
      </c>
      <c r="M291">
        <v>55</v>
      </c>
      <c r="U291">
        <v>4</v>
      </c>
      <c r="V291">
        <v>8</v>
      </c>
      <c r="W291" t="s">
        <v>31</v>
      </c>
      <c r="X291" t="s">
        <v>27</v>
      </c>
      <c r="Y291" t="s">
        <v>31</v>
      </c>
      <c r="Z291" t="s">
        <v>29</v>
      </c>
    </row>
    <row r="292" spans="2:26" x14ac:dyDescent="0.3">
      <c r="E292">
        <v>85</v>
      </c>
      <c r="F292" t="s">
        <v>30</v>
      </c>
      <c r="G292">
        <v>73</v>
      </c>
      <c r="H292" t="s">
        <v>33</v>
      </c>
      <c r="I292">
        <v>55</v>
      </c>
      <c r="J292" t="s">
        <v>36</v>
      </c>
      <c r="K292">
        <v>74</v>
      </c>
      <c r="L292" t="s">
        <v>33</v>
      </c>
      <c r="M292">
        <v>55</v>
      </c>
      <c r="N292" t="s">
        <v>32</v>
      </c>
      <c r="U292">
        <v>84</v>
      </c>
      <c r="V292" t="s">
        <v>38</v>
      </c>
      <c r="W292">
        <v>1</v>
      </c>
    </row>
    <row r="293" spans="2:26" x14ac:dyDescent="0.3">
      <c r="B293">
        <v>15609757</v>
      </c>
      <c r="C293" t="s">
        <v>72</v>
      </c>
      <c r="D293" t="s">
        <v>191</v>
      </c>
      <c r="E293">
        <v>301</v>
      </c>
      <c r="G293">
        <v>30</v>
      </c>
      <c r="I293">
        <v>54</v>
      </c>
      <c r="K293">
        <v>55</v>
      </c>
      <c r="M293">
        <v>65</v>
      </c>
      <c r="U293">
        <v>4</v>
      </c>
      <c r="V293">
        <v>8</v>
      </c>
      <c r="W293" t="s">
        <v>28</v>
      </c>
      <c r="X293" t="s">
        <v>28</v>
      </c>
      <c r="Y293" t="s">
        <v>28</v>
      </c>
      <c r="Z293" t="s">
        <v>29</v>
      </c>
    </row>
    <row r="294" spans="2:26" x14ac:dyDescent="0.3">
      <c r="E294">
        <v>89</v>
      </c>
      <c r="F294" t="s">
        <v>31</v>
      </c>
      <c r="G294">
        <v>71</v>
      </c>
      <c r="H294" t="s">
        <v>30</v>
      </c>
      <c r="I294">
        <v>86</v>
      </c>
      <c r="J294" t="s">
        <v>31</v>
      </c>
      <c r="K294">
        <v>63</v>
      </c>
      <c r="L294" t="s">
        <v>33</v>
      </c>
      <c r="M294">
        <v>87</v>
      </c>
      <c r="N294" t="s">
        <v>31</v>
      </c>
      <c r="U294">
        <v>97</v>
      </c>
      <c r="V294" t="s">
        <v>35</v>
      </c>
      <c r="W294">
        <v>1</v>
      </c>
    </row>
    <row r="296" spans="2:26" x14ac:dyDescent="0.3">
      <c r="B296">
        <v>15609758</v>
      </c>
      <c r="C296" t="s">
        <v>72</v>
      </c>
      <c r="D296" t="s">
        <v>192</v>
      </c>
      <c r="E296">
        <v>301</v>
      </c>
      <c r="G296">
        <v>30</v>
      </c>
      <c r="I296">
        <v>54</v>
      </c>
      <c r="K296">
        <v>55</v>
      </c>
      <c r="M296">
        <v>65</v>
      </c>
      <c r="U296">
        <v>4</v>
      </c>
      <c r="V296">
        <v>8</v>
      </c>
      <c r="W296" t="s">
        <v>31</v>
      </c>
      <c r="X296" t="s">
        <v>28</v>
      </c>
      <c r="Y296" t="s">
        <v>31</v>
      </c>
      <c r="Z296" t="s">
        <v>29</v>
      </c>
    </row>
    <row r="297" spans="2:26" x14ac:dyDescent="0.3">
      <c r="E297">
        <v>80</v>
      </c>
      <c r="F297" t="s">
        <v>33</v>
      </c>
      <c r="G297">
        <v>68</v>
      </c>
      <c r="H297" t="s">
        <v>33</v>
      </c>
      <c r="I297">
        <v>78</v>
      </c>
      <c r="J297" t="s">
        <v>30</v>
      </c>
      <c r="K297">
        <v>63</v>
      </c>
      <c r="L297" t="s">
        <v>33</v>
      </c>
      <c r="M297">
        <v>79</v>
      </c>
      <c r="N297" t="s">
        <v>33</v>
      </c>
      <c r="U297">
        <v>88</v>
      </c>
      <c r="V297" t="s">
        <v>38</v>
      </c>
      <c r="W297">
        <v>1</v>
      </c>
    </row>
    <row r="298" spans="2:26" x14ac:dyDescent="0.3">
      <c r="B298">
        <v>15609759</v>
      </c>
      <c r="C298" t="s">
        <v>72</v>
      </c>
      <c r="D298" t="s">
        <v>193</v>
      </c>
      <c r="E298">
        <v>301</v>
      </c>
      <c r="G298">
        <v>302</v>
      </c>
      <c r="I298">
        <v>30</v>
      </c>
      <c r="K298">
        <v>54</v>
      </c>
      <c r="M298">
        <v>55</v>
      </c>
      <c r="W298" t="s">
        <v>28</v>
      </c>
      <c r="X298" t="s">
        <v>31</v>
      </c>
      <c r="Y298" t="s">
        <v>28</v>
      </c>
      <c r="Z298" t="s">
        <v>29</v>
      </c>
    </row>
    <row r="299" spans="2:26" x14ac:dyDescent="0.3">
      <c r="E299">
        <v>92</v>
      </c>
      <c r="F299" t="s">
        <v>28</v>
      </c>
      <c r="G299">
        <v>80</v>
      </c>
      <c r="H299" t="s">
        <v>31</v>
      </c>
      <c r="I299">
        <v>66</v>
      </c>
      <c r="J299" t="s">
        <v>33</v>
      </c>
      <c r="K299">
        <v>80</v>
      </c>
      <c r="L299" t="s">
        <v>30</v>
      </c>
      <c r="M299">
        <v>68</v>
      </c>
      <c r="N299" t="s">
        <v>30</v>
      </c>
    </row>
    <row r="300" spans="2:26" x14ac:dyDescent="0.3">
      <c r="B300">
        <v>15609760</v>
      </c>
      <c r="C300" t="s">
        <v>72</v>
      </c>
      <c r="D300" t="s">
        <v>194</v>
      </c>
      <c r="E300">
        <v>301</v>
      </c>
      <c r="G300">
        <v>30</v>
      </c>
      <c r="I300">
        <v>41</v>
      </c>
      <c r="K300">
        <v>54</v>
      </c>
      <c r="M300">
        <v>55</v>
      </c>
      <c r="U300">
        <v>4</v>
      </c>
      <c r="V300">
        <v>8</v>
      </c>
      <c r="W300" t="s">
        <v>31</v>
      </c>
      <c r="X300" t="s">
        <v>28</v>
      </c>
      <c r="Y300" t="s">
        <v>31</v>
      </c>
      <c r="Z300" t="s">
        <v>29</v>
      </c>
    </row>
    <row r="301" spans="2:26" x14ac:dyDescent="0.3">
      <c r="E301">
        <v>81</v>
      </c>
      <c r="F301" t="s">
        <v>33</v>
      </c>
      <c r="G301">
        <v>50</v>
      </c>
      <c r="H301" t="s">
        <v>36</v>
      </c>
      <c r="I301">
        <v>74</v>
      </c>
      <c r="J301" t="s">
        <v>30</v>
      </c>
      <c r="K301">
        <v>79</v>
      </c>
      <c r="L301" t="s">
        <v>30</v>
      </c>
      <c r="M301">
        <v>64</v>
      </c>
      <c r="N301" t="s">
        <v>33</v>
      </c>
      <c r="U301">
        <v>84</v>
      </c>
      <c r="V301" t="s">
        <v>38</v>
      </c>
      <c r="W301">
        <v>1</v>
      </c>
    </row>
    <row r="302" spans="2:26" x14ac:dyDescent="0.3">
      <c r="B302" t="s">
        <v>0</v>
      </c>
    </row>
    <row r="303" spans="2:26" x14ac:dyDescent="0.3">
      <c r="B303" t="s">
        <v>93</v>
      </c>
      <c r="C303" t="s">
        <v>94</v>
      </c>
      <c r="D303" t="s">
        <v>95</v>
      </c>
      <c r="E303" t="s">
        <v>1</v>
      </c>
      <c r="F303" t="s">
        <v>96</v>
      </c>
      <c r="G303" t="s">
        <v>97</v>
      </c>
      <c r="H303">
        <v>-202</v>
      </c>
      <c r="I303">
        <v>0</v>
      </c>
      <c r="J303" t="s">
        <v>2</v>
      </c>
      <c r="K303" t="s">
        <v>98</v>
      </c>
      <c r="L303" t="s">
        <v>99</v>
      </c>
      <c r="M303" t="s">
        <v>100</v>
      </c>
      <c r="V303" t="s">
        <v>3</v>
      </c>
      <c r="W303" t="s">
        <v>4</v>
      </c>
      <c r="Y303">
        <v>6</v>
      </c>
    </row>
    <row r="304" spans="2:26" x14ac:dyDescent="0.3">
      <c r="E304" t="s">
        <v>5</v>
      </c>
      <c r="F304" t="s">
        <v>6</v>
      </c>
      <c r="G304" t="s">
        <v>7</v>
      </c>
      <c r="H304" t="s">
        <v>52</v>
      </c>
      <c r="I304" t="s">
        <v>53</v>
      </c>
      <c r="J304" t="s">
        <v>8</v>
      </c>
      <c r="K304" t="s">
        <v>9</v>
      </c>
    </row>
    <row r="306" spans="2:27" x14ac:dyDescent="0.3">
      <c r="B306" t="s">
        <v>54</v>
      </c>
      <c r="C306" t="s">
        <v>12</v>
      </c>
      <c r="D306" t="s">
        <v>55</v>
      </c>
      <c r="E306" t="s">
        <v>11</v>
      </c>
      <c r="F306" t="s">
        <v>10</v>
      </c>
      <c r="G306" t="s">
        <v>11</v>
      </c>
      <c r="H306" t="s">
        <v>12</v>
      </c>
      <c r="I306" t="s">
        <v>12</v>
      </c>
      <c r="J306" t="s">
        <v>12</v>
      </c>
      <c r="K306" t="s">
        <v>11</v>
      </c>
      <c r="L306" t="s">
        <v>10</v>
      </c>
      <c r="M306" t="s">
        <v>12</v>
      </c>
      <c r="N306" t="s">
        <v>10</v>
      </c>
      <c r="U306" t="s">
        <v>12</v>
      </c>
      <c r="V306" t="s">
        <v>10</v>
      </c>
      <c r="W306" t="s">
        <v>13</v>
      </c>
      <c r="X306" t="s">
        <v>10</v>
      </c>
      <c r="Y306" t="s">
        <v>12</v>
      </c>
      <c r="Z306" t="s">
        <v>14</v>
      </c>
      <c r="AA306" t="s">
        <v>15</v>
      </c>
    </row>
    <row r="307" spans="2:27" x14ac:dyDescent="0.3">
      <c r="B307" t="s">
        <v>56</v>
      </c>
      <c r="C307" t="s">
        <v>57</v>
      </c>
      <c r="D307" t="s">
        <v>58</v>
      </c>
      <c r="E307" t="s">
        <v>12</v>
      </c>
      <c r="F307" t="s">
        <v>10</v>
      </c>
      <c r="G307" t="s">
        <v>11</v>
      </c>
      <c r="H307" t="s">
        <v>12</v>
      </c>
      <c r="I307" t="s">
        <v>12</v>
      </c>
      <c r="J307" t="s">
        <v>16</v>
      </c>
      <c r="K307" t="s">
        <v>59</v>
      </c>
      <c r="L307" t="s">
        <v>10</v>
      </c>
      <c r="M307" t="s">
        <v>12</v>
      </c>
      <c r="N307" t="s">
        <v>10</v>
      </c>
      <c r="U307" t="s">
        <v>12</v>
      </c>
      <c r="V307" t="s">
        <v>10</v>
      </c>
      <c r="W307" t="s">
        <v>17</v>
      </c>
      <c r="X307" t="s">
        <v>60</v>
      </c>
      <c r="Y307" t="s">
        <v>61</v>
      </c>
      <c r="Z307" t="s">
        <v>18</v>
      </c>
      <c r="AA307" t="s">
        <v>19</v>
      </c>
    </row>
    <row r="308" spans="2:27" x14ac:dyDescent="0.3">
      <c r="B308" t="s">
        <v>62</v>
      </c>
      <c r="C308" t="s">
        <v>63</v>
      </c>
      <c r="E308" t="s">
        <v>20</v>
      </c>
      <c r="F308" t="s">
        <v>21</v>
      </c>
      <c r="G308" t="s">
        <v>20</v>
      </c>
      <c r="H308" t="s">
        <v>21</v>
      </c>
      <c r="I308" t="s">
        <v>20</v>
      </c>
      <c r="J308" t="s">
        <v>21</v>
      </c>
      <c r="K308" t="s">
        <v>64</v>
      </c>
      <c r="L308" t="s">
        <v>42</v>
      </c>
      <c r="M308" t="s">
        <v>20</v>
      </c>
      <c r="N308" t="s">
        <v>21</v>
      </c>
      <c r="U308" t="s">
        <v>20</v>
      </c>
      <c r="V308" t="s">
        <v>21</v>
      </c>
      <c r="W308" t="s">
        <v>22</v>
      </c>
      <c r="X308" t="s">
        <v>23</v>
      </c>
      <c r="Y308" t="s">
        <v>24</v>
      </c>
      <c r="AA308" t="s">
        <v>20</v>
      </c>
    </row>
    <row r="309" spans="2:27" x14ac:dyDescent="0.3">
      <c r="E309" t="s">
        <v>25</v>
      </c>
      <c r="F309" t="s">
        <v>26</v>
      </c>
      <c r="G309" t="s">
        <v>25</v>
      </c>
      <c r="H309" t="s">
        <v>26</v>
      </c>
      <c r="I309" t="s">
        <v>25</v>
      </c>
      <c r="J309" t="s">
        <v>26</v>
      </c>
      <c r="K309" t="s">
        <v>65</v>
      </c>
      <c r="L309" t="s">
        <v>2</v>
      </c>
      <c r="M309" t="s">
        <v>25</v>
      </c>
      <c r="N309" t="s">
        <v>26</v>
      </c>
      <c r="U309" t="s">
        <v>25</v>
      </c>
      <c r="V309" t="s">
        <v>26</v>
      </c>
    </row>
    <row r="310" spans="2:27" x14ac:dyDescent="0.3">
      <c r="B310" t="s">
        <v>54</v>
      </c>
      <c r="C310" t="s">
        <v>12</v>
      </c>
      <c r="D310" t="s">
        <v>55</v>
      </c>
      <c r="E310" t="s">
        <v>11</v>
      </c>
      <c r="F310" t="s">
        <v>10</v>
      </c>
      <c r="G310" t="s">
        <v>11</v>
      </c>
      <c r="H310" t="s">
        <v>12</v>
      </c>
      <c r="I310" t="s">
        <v>12</v>
      </c>
      <c r="J310" t="s">
        <v>12</v>
      </c>
      <c r="K310" t="s">
        <v>11</v>
      </c>
      <c r="L310" t="s">
        <v>10</v>
      </c>
      <c r="M310" t="s">
        <v>12</v>
      </c>
      <c r="N310" t="s">
        <v>10</v>
      </c>
      <c r="U310" t="s">
        <v>12</v>
      </c>
      <c r="V310" t="s">
        <v>10</v>
      </c>
      <c r="W310" t="s">
        <v>13</v>
      </c>
      <c r="X310" t="s">
        <v>10</v>
      </c>
      <c r="Y310" t="s">
        <v>12</v>
      </c>
      <c r="Z310" t="s">
        <v>14</v>
      </c>
      <c r="AA310" t="s">
        <v>15</v>
      </c>
    </row>
    <row r="312" spans="2:27" x14ac:dyDescent="0.3">
      <c r="B312" t="s">
        <v>66</v>
      </c>
      <c r="C312">
        <v>-34</v>
      </c>
      <c r="D312" t="s">
        <v>67</v>
      </c>
    </row>
    <row r="314" spans="2:27" x14ac:dyDescent="0.3">
      <c r="B314">
        <v>15609761</v>
      </c>
      <c r="C314" t="s">
        <v>72</v>
      </c>
      <c r="D314" t="s">
        <v>195</v>
      </c>
      <c r="E314">
        <v>301</v>
      </c>
      <c r="G314">
        <v>302</v>
      </c>
      <c r="I314">
        <v>48</v>
      </c>
      <c r="K314">
        <v>54</v>
      </c>
      <c r="M314">
        <v>55</v>
      </c>
      <c r="U314">
        <v>3</v>
      </c>
      <c r="V314">
        <v>0</v>
      </c>
      <c r="W314" t="s">
        <v>31</v>
      </c>
      <c r="X314" t="s">
        <v>28</v>
      </c>
      <c r="Y314" t="s">
        <v>31</v>
      </c>
      <c r="Z314" t="s">
        <v>29</v>
      </c>
    </row>
    <row r="315" spans="2:27" x14ac:dyDescent="0.3">
      <c r="E315">
        <v>72</v>
      </c>
      <c r="F315" t="s">
        <v>32</v>
      </c>
      <c r="G315">
        <v>64</v>
      </c>
      <c r="H315" t="s">
        <v>32</v>
      </c>
      <c r="I315">
        <v>73</v>
      </c>
      <c r="J315" t="s">
        <v>33</v>
      </c>
      <c r="K315">
        <v>64</v>
      </c>
      <c r="L315" t="s">
        <v>36</v>
      </c>
      <c r="M315">
        <v>48</v>
      </c>
      <c r="N315" t="s">
        <v>36</v>
      </c>
      <c r="U315">
        <v>40</v>
      </c>
      <c r="V315" t="s">
        <v>41</v>
      </c>
    </row>
    <row r="316" spans="2:27" x14ac:dyDescent="0.3">
      <c r="B316">
        <v>15609762</v>
      </c>
      <c r="C316" t="s">
        <v>72</v>
      </c>
      <c r="D316" t="s">
        <v>196</v>
      </c>
      <c r="E316">
        <v>301</v>
      </c>
      <c r="G316">
        <v>30</v>
      </c>
      <c r="I316">
        <v>41</v>
      </c>
      <c r="K316">
        <v>54</v>
      </c>
      <c r="M316">
        <v>55</v>
      </c>
      <c r="U316">
        <v>4</v>
      </c>
      <c r="V316">
        <v>8</v>
      </c>
      <c r="W316" t="s">
        <v>31</v>
      </c>
      <c r="X316" t="s">
        <v>28</v>
      </c>
      <c r="Y316" t="s">
        <v>31</v>
      </c>
      <c r="Z316" t="s">
        <v>29</v>
      </c>
    </row>
    <row r="317" spans="2:27" x14ac:dyDescent="0.3">
      <c r="E317">
        <v>71</v>
      </c>
      <c r="F317" t="s">
        <v>32</v>
      </c>
      <c r="G317">
        <v>58</v>
      </c>
      <c r="H317" t="s">
        <v>32</v>
      </c>
      <c r="I317">
        <v>59</v>
      </c>
      <c r="J317" t="s">
        <v>32</v>
      </c>
      <c r="K317">
        <v>63</v>
      </c>
      <c r="L317" t="s">
        <v>36</v>
      </c>
      <c r="M317">
        <v>58</v>
      </c>
      <c r="N317" t="s">
        <v>32</v>
      </c>
      <c r="U317">
        <v>61</v>
      </c>
      <c r="V317" t="s">
        <v>42</v>
      </c>
      <c r="W317">
        <v>1</v>
      </c>
    </row>
    <row r="318" spans="2:27" x14ac:dyDescent="0.3">
      <c r="B318">
        <v>15609763</v>
      </c>
      <c r="C318" t="s">
        <v>72</v>
      </c>
      <c r="D318" t="s">
        <v>197</v>
      </c>
      <c r="E318">
        <v>301</v>
      </c>
      <c r="G318">
        <v>30</v>
      </c>
      <c r="I318">
        <v>41</v>
      </c>
      <c r="K318">
        <v>54</v>
      </c>
      <c r="M318">
        <v>55</v>
      </c>
      <c r="U318">
        <v>4</v>
      </c>
      <c r="V318">
        <v>8</v>
      </c>
      <c r="W318" t="s">
        <v>27</v>
      </c>
      <c r="X318" t="s">
        <v>27</v>
      </c>
      <c r="Y318" t="s">
        <v>27</v>
      </c>
      <c r="Z318" t="s">
        <v>29</v>
      </c>
    </row>
    <row r="319" spans="2:27" x14ac:dyDescent="0.3">
      <c r="E319">
        <v>92</v>
      </c>
      <c r="F319" t="s">
        <v>28</v>
      </c>
      <c r="G319">
        <v>51</v>
      </c>
      <c r="H319" t="s">
        <v>36</v>
      </c>
      <c r="I319">
        <v>60</v>
      </c>
      <c r="J319" t="s">
        <v>32</v>
      </c>
      <c r="K319">
        <v>82</v>
      </c>
      <c r="L319" t="s">
        <v>31</v>
      </c>
      <c r="M319">
        <v>66</v>
      </c>
      <c r="N319" t="s">
        <v>30</v>
      </c>
      <c r="U319">
        <v>86</v>
      </c>
      <c r="V319" t="s">
        <v>38</v>
      </c>
      <c r="W319">
        <v>1</v>
      </c>
    </row>
    <row r="320" spans="2:27" x14ac:dyDescent="0.3">
      <c r="B320">
        <v>15609764</v>
      </c>
      <c r="C320" t="s">
        <v>68</v>
      </c>
      <c r="D320" t="s">
        <v>198</v>
      </c>
      <c r="E320">
        <v>301</v>
      </c>
      <c r="G320">
        <v>302</v>
      </c>
      <c r="I320">
        <v>30</v>
      </c>
      <c r="K320">
        <v>54</v>
      </c>
      <c r="M320">
        <v>55</v>
      </c>
      <c r="W320" t="s">
        <v>27</v>
      </c>
      <c r="X320" t="s">
        <v>31</v>
      </c>
      <c r="Y320" t="s">
        <v>27</v>
      </c>
      <c r="Z320" t="s">
        <v>29</v>
      </c>
    </row>
    <row r="321" spans="2:26" x14ac:dyDescent="0.3">
      <c r="E321">
        <v>89</v>
      </c>
      <c r="F321" t="s">
        <v>31</v>
      </c>
      <c r="G321">
        <v>77</v>
      </c>
      <c r="H321" t="s">
        <v>30</v>
      </c>
      <c r="I321">
        <v>63</v>
      </c>
      <c r="J321" t="s">
        <v>32</v>
      </c>
      <c r="K321">
        <v>77</v>
      </c>
      <c r="L321" t="s">
        <v>30</v>
      </c>
      <c r="M321">
        <v>57</v>
      </c>
      <c r="N321" t="s">
        <v>32</v>
      </c>
    </row>
    <row r="322" spans="2:26" x14ac:dyDescent="0.3">
      <c r="B322">
        <v>15609765</v>
      </c>
      <c r="C322" t="s">
        <v>68</v>
      </c>
      <c r="D322" t="s">
        <v>199</v>
      </c>
      <c r="E322">
        <v>301</v>
      </c>
      <c r="G322">
        <v>302</v>
      </c>
      <c r="I322">
        <v>42</v>
      </c>
      <c r="K322">
        <v>43</v>
      </c>
      <c r="M322">
        <v>44</v>
      </c>
      <c r="W322" t="s">
        <v>31</v>
      </c>
      <c r="X322" t="s">
        <v>31</v>
      </c>
      <c r="Y322" t="s">
        <v>31</v>
      </c>
      <c r="Z322" t="s">
        <v>29</v>
      </c>
    </row>
    <row r="323" spans="2:26" x14ac:dyDescent="0.3">
      <c r="E323">
        <v>95</v>
      </c>
      <c r="F323" t="s">
        <v>27</v>
      </c>
      <c r="G323">
        <v>89</v>
      </c>
      <c r="H323" t="s">
        <v>28</v>
      </c>
      <c r="I323">
        <v>73</v>
      </c>
      <c r="J323" t="s">
        <v>30</v>
      </c>
      <c r="K323">
        <v>80</v>
      </c>
      <c r="L323" t="s">
        <v>31</v>
      </c>
      <c r="M323">
        <v>95</v>
      </c>
      <c r="N323" t="s">
        <v>27</v>
      </c>
    </row>
    <row r="324" spans="2:26" x14ac:dyDescent="0.3">
      <c r="B324">
        <v>15609766</v>
      </c>
      <c r="C324" t="s">
        <v>68</v>
      </c>
      <c r="D324" t="s">
        <v>200</v>
      </c>
      <c r="E324">
        <v>301</v>
      </c>
      <c r="G324">
        <v>30</v>
      </c>
      <c r="I324">
        <v>54</v>
      </c>
      <c r="K324">
        <v>55</v>
      </c>
      <c r="M324">
        <v>65</v>
      </c>
      <c r="U324">
        <v>4</v>
      </c>
      <c r="V324">
        <v>8</v>
      </c>
      <c r="W324" t="s">
        <v>27</v>
      </c>
      <c r="X324" t="s">
        <v>27</v>
      </c>
      <c r="Y324" t="s">
        <v>27</v>
      </c>
      <c r="Z324" t="s">
        <v>29</v>
      </c>
    </row>
    <row r="325" spans="2:26" x14ac:dyDescent="0.3">
      <c r="E325">
        <v>79</v>
      </c>
      <c r="F325" t="s">
        <v>33</v>
      </c>
      <c r="G325">
        <v>75</v>
      </c>
      <c r="H325" t="s">
        <v>30</v>
      </c>
      <c r="I325">
        <v>78</v>
      </c>
      <c r="J325" t="s">
        <v>30</v>
      </c>
      <c r="K325">
        <v>62</v>
      </c>
      <c r="L325" t="s">
        <v>33</v>
      </c>
      <c r="M325">
        <v>80</v>
      </c>
      <c r="N325" t="s">
        <v>33</v>
      </c>
      <c r="U325">
        <v>84</v>
      </c>
      <c r="V325" t="s">
        <v>38</v>
      </c>
      <c r="W325">
        <v>1</v>
      </c>
    </row>
    <row r="328" spans="2:26" x14ac:dyDescent="0.3">
      <c r="B328" t="s">
        <v>201</v>
      </c>
      <c r="C328" t="s">
        <v>202</v>
      </c>
      <c r="D328" t="s">
        <v>203</v>
      </c>
      <c r="E328" t="s">
        <v>43</v>
      </c>
      <c r="F328" t="s">
        <v>44</v>
      </c>
      <c r="G328" t="s">
        <v>45</v>
      </c>
      <c r="H328" t="s">
        <v>204</v>
      </c>
      <c r="I328" t="s">
        <v>205</v>
      </c>
      <c r="J328" t="s">
        <v>46</v>
      </c>
      <c r="K328" t="s">
        <v>47</v>
      </c>
      <c r="L328">
        <v>0</v>
      </c>
      <c r="M328" t="s">
        <v>206</v>
      </c>
      <c r="N328" t="s">
        <v>48</v>
      </c>
      <c r="U328" t="s">
        <v>49</v>
      </c>
      <c r="V328" t="s">
        <v>50</v>
      </c>
      <c r="W328" t="s">
        <v>47</v>
      </c>
      <c r="X328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Overall</vt:lpstr>
      <vt:lpstr>XII_A</vt:lpstr>
      <vt:lpstr>XII_B</vt:lpstr>
      <vt:lpstr>XII_C</vt:lpstr>
      <vt:lpstr>XII</vt:lpstr>
      <vt:lpstr>Sheet2</vt:lpstr>
      <vt:lpstr>Overall!_34011</vt:lpstr>
      <vt:lpstr>Sheet2!_34011</vt:lpstr>
      <vt:lpstr>XII!_34011</vt:lpstr>
      <vt:lpstr>XII_A!_34011</vt:lpstr>
      <vt:lpstr>XII_B!_34011</vt:lpstr>
      <vt:lpstr>XII_C!_34011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Gajendra Kapde</dc:creator>
  <cp:lastModifiedBy>Gajendra Kapde</cp:lastModifiedBy>
  <dcterms:created xsi:type="dcterms:W3CDTF">2015-06-05T18:17:20Z</dcterms:created>
  <dcterms:modified xsi:type="dcterms:W3CDTF">2020-07-23T18:13:21Z</dcterms:modified>
</cp:coreProperties>
</file>